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SAŽETAK" sheetId="1" r:id="rId1"/>
    <sheet name=" Račun prihoda i rashoda" sheetId="2" r:id="rId2"/>
    <sheet name="24.11.22" sheetId="3" state="hidden" r:id="rId3"/>
    <sheet name="Rashodi prema funkcijskoj kl" sheetId="4" r:id="rId4"/>
    <sheet name="Račun financiranja" sheetId="5" r:id="rId5"/>
    <sheet name="POSEBNI DIO" sheetId="6" r:id="rId6"/>
    <sheet name="obrazloženje uz fin.plan" sheetId="7" state="hidden" r:id="rId7"/>
  </sheets>
  <definedNames>
    <definedName name="_xlnm.Print_Area" localSheetId="1">' Račun prihoda i rashoda'!$A$1:$G$70</definedName>
    <definedName name="_xlnm.Print_Area" localSheetId="6">'obrazloženje uz fin.plan'!$A$1:$H$58</definedName>
    <definedName name="_xlnm.Print_Area" localSheetId="5">'POSEBNI DIO'!$A$1:$G$68</definedName>
  </definedNames>
  <calcPr fullCalcOnLoad="1"/>
</workbook>
</file>

<file path=xl/sharedStrings.xml><?xml version="1.0" encoding="utf-8"?>
<sst xmlns="http://schemas.openxmlformats.org/spreadsheetml/2006/main" count="362" uniqueCount="121">
  <si>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</si>
  <si>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</si>
  <si>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</si>
  <si>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</si>
  <si>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</si>
  <si>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</si>
  <si>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</si>
  <si>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</si>
  <si>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</si>
  <si>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</si>
  <si>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</si>
  <si>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</si>
  <si>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</si>
  <si>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</si>
  <si>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</si>
  <si>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</si>
  <si>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</si>
  <si>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</si>
  <si>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</si>
  <si>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</si>
  <si>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</si>
  <si>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</si>
  <si>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</si>
  <si>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</si>
  <si>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</si>
  <si>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</si>
  <si>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</si>
  <si>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</si>
  <si>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</si>
  <si>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</si>
  <si>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</si>
  <si>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</si>
  <si>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</si>
  <si>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</si>
  <si>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</si>
  <si>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</si>
  <si>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</si>
  <si>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</si>
  <si>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</si>
  <si>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</si>
  <si>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</si>
  <si>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</si>
  <si>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</si>
  <si>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Izvor financiranja xx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</si>
  <si>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</si>
  <si>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</si>
  <si>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</si>
  <si>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</si>
  <si>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</si>
  <si>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</si>
  <si>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</si>
  <si>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</si>
  <si>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</si>
  <si>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</si>
  <si>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</si>
  <si>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</si>
  <si>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</si>
  <si>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</si>
  <si>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</si>
  <si>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</si>
  <si>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</si>
  <si>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Naziv</t>
  </si>
  <si>
    <t>EUR</t>
  </si>
  <si>
    <t>Prihodi od imovine</t>
  </si>
  <si>
    <t>Prihodi od financijske imovine</t>
  </si>
  <si>
    <t>Prihodi od upravnih  i administrativnih pristojbi, pristojbi po posebnim propisima</t>
  </si>
  <si>
    <t>Prihodi po posebnim propisima</t>
  </si>
  <si>
    <t>Prihodi od prodaje proizvoda i robe te pruženih usluga i prihodi od donacija</t>
  </si>
  <si>
    <t>Tekuće donacije</t>
  </si>
  <si>
    <t>prihodi iz nadležnog proračuna za financiranje redovne djelatnosti proračunskih korisnika</t>
  </si>
  <si>
    <t>prihodi od HZZO-a na temelju ugovornih obveza</t>
  </si>
  <si>
    <t>Rezultat poslovanja</t>
  </si>
  <si>
    <t>višak prihoda</t>
  </si>
  <si>
    <t>ukupno:</t>
  </si>
  <si>
    <t>vlastiti prihodi</t>
  </si>
  <si>
    <t>prihodi za posebne namjene</t>
  </si>
  <si>
    <t>pomoći</t>
  </si>
  <si>
    <t>donacije</t>
  </si>
  <si>
    <t>Prihodi od prodaje  nefinancijske imovine i nadoknade šteta s osnova osiguranja</t>
  </si>
  <si>
    <t>višak vlastitih prihoda</t>
  </si>
  <si>
    <t>višak prihoda za posebne namjene</t>
  </si>
  <si>
    <t>opći prihodi</t>
  </si>
  <si>
    <t>ostali rashodi</t>
  </si>
  <si>
    <t>Financijski rashodi</t>
  </si>
  <si>
    <t>pomoći dane u inozemstvo i unutar općeg proračuna</t>
  </si>
  <si>
    <t>07 Zdravstvo</t>
  </si>
  <si>
    <t>074 Službe javnog zdravstva</t>
  </si>
  <si>
    <t>REDOVNA DJELATNOST</t>
  </si>
  <si>
    <t>Prihodi za posebne namjene</t>
  </si>
  <si>
    <t xml:space="preserve">Izvor financiranja </t>
  </si>
  <si>
    <t>PROGRAM 1000</t>
  </si>
  <si>
    <t>Aktivnost A 100001</t>
  </si>
  <si>
    <t>Aktivnost A 100002</t>
  </si>
  <si>
    <t>MINIMALNI FINANCIJSKI STANDARDI U ZDRAVSTVU</t>
  </si>
  <si>
    <r>
      <t>Prevencija ovisnosti i z</t>
    </r>
    <r>
      <rPr>
        <b/>
        <i/>
        <sz val="11"/>
        <color indexed="8"/>
        <rFont val="Arial"/>
        <family val="2"/>
      </rPr>
      <t>aštita mentalnog zdravlja u Brodsko-posavskoj županiji</t>
    </r>
  </si>
  <si>
    <t>Ostali rashodi</t>
  </si>
  <si>
    <t>Istraživanje zdravstvenog stanja stanovništva Brodsko-posavske županije</t>
  </si>
  <si>
    <t>Opći prihodi</t>
  </si>
  <si>
    <t>ZDRAVSTVENA ZAŠTITA STANOVNIŠTVA BRODSKO POSAVSKE ŽUPANIJE</t>
  </si>
  <si>
    <t>Rashodi za nabavu neproizvedene dugotrajne im</t>
  </si>
  <si>
    <t>FINANCIJSKI PLAN NASTAVNOG ZAVODA ZA JAVNO ZDRAVSTVO BRODSKO POSAVSKE ŽUPANIJE 
ZA 2023. I PROJEKCIJA ZA 2024. I 2025. GODINU</t>
  </si>
  <si>
    <t>Projekt K100002</t>
  </si>
  <si>
    <t>Projekt K100001</t>
  </si>
  <si>
    <t>PROGRAM ZA RAD AMBULANTI NIJE U FIN.PLANU ZA 2023.G.</t>
  </si>
  <si>
    <t>Pomoći</t>
  </si>
  <si>
    <t>Donacije</t>
  </si>
  <si>
    <t>Aktivnost A 100003</t>
  </si>
  <si>
    <t>FINANCIRANJE SPECIJALIZACIJE</t>
  </si>
  <si>
    <t>ok</t>
  </si>
  <si>
    <t>ukupno</t>
  </si>
  <si>
    <t>pom</t>
  </si>
  <si>
    <t>2024.</t>
  </si>
  <si>
    <t>2023.</t>
  </si>
  <si>
    <t>2025.</t>
  </si>
  <si>
    <t>vl</t>
  </si>
  <si>
    <t>posebpr</t>
  </si>
  <si>
    <t>don</t>
  </si>
  <si>
    <t>prodaja</t>
  </si>
  <si>
    <t>prih</t>
  </si>
  <si>
    <t>opći</t>
  </si>
  <si>
    <t>OK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</si>
</sst>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 quotePrefix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0" borderId="0" xfId="0" applyFont="1" applyAlignment="1" quotePrefix="1">
      <alignment horizontal="left" wrapText="1"/>
    </xf>
    <xf numFmtId="0" fontId="9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 quotePrefix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 quotePrefix="1">
      <alignment horizontal="left"/>
    </xf>
    <xf numFmtId="3" fontId="7" fillId="2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34" borderId="13" xfId="0" applyNumberFormat="1" applyFont="1" applyFill="1" applyBorder="1" applyAlignment="1" quotePrefix="1">
      <alignment horizontal="right"/>
    </xf>
    <xf numFmtId="3" fontId="7" fillId="34" borderId="10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 quotePrefix="1">
      <alignment horizontal="right"/>
    </xf>
    <xf numFmtId="0" fontId="62" fillId="0" borderId="11" xfId="0" applyFont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 wrapText="1"/>
    </xf>
    <xf numFmtId="0" fontId="11" fillId="33" borderId="0" xfId="0" applyFont="1" applyFill="1" applyAlignment="1" quotePrefix="1">
      <alignment horizontal="left" vertical="center"/>
    </xf>
    <xf numFmtId="0" fontId="10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21" fillId="33" borderId="10" xfId="0" applyFont="1" applyFill="1" applyBorder="1" applyAlignment="1" quotePrefix="1">
      <alignment horizontal="left" vertical="center"/>
    </xf>
    <xf numFmtId="0" fontId="12" fillId="33" borderId="12" xfId="0" applyFont="1" applyFill="1" applyBorder="1" applyAlignment="1">
      <alignment horizontal="left" vertical="center" wrapText="1"/>
    </xf>
    <xf numFmtId="3" fontId="4" fillId="33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21" fillId="33" borderId="10" xfId="0" applyFont="1" applyFill="1" applyBorder="1" applyAlignment="1" quotePrefix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0" fillId="33" borderId="0" xfId="0" applyNumberFormat="1" applyFont="1" applyFill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7" fillId="33" borderId="14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3" fontId="10" fillId="33" borderId="10" xfId="0" applyNumberFormat="1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left" vertical="center" wrapText="1" indent="1"/>
    </xf>
    <xf numFmtId="3" fontId="60" fillId="0" borderId="0" xfId="0" applyNumberFormat="1" applyFont="1" applyAlignment="1">
      <alignment/>
    </xf>
    <xf numFmtId="0" fontId="25" fillId="33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 wrapText="1"/>
    </xf>
    <xf numFmtId="3" fontId="63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 quotePrefix="1">
      <alignment horizontal="left" vertical="center" wrapText="1"/>
    </xf>
    <xf numFmtId="0" fontId="21" fillId="33" borderId="12" xfId="0" applyFont="1" applyFill="1" applyBorder="1" applyAlignment="1" quotePrefix="1">
      <alignment horizontal="left" vertic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26" fillId="33" borderId="12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3" fontId="2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3" fillId="33" borderId="0" xfId="0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12" xfId="0" applyFont="1" applyFill="1" applyBorder="1" applyAlignment="1">
      <alignment horizontal="left" vertical="center" wrapText="1" indent="1"/>
    </xf>
    <xf numFmtId="0" fontId="28" fillId="33" borderId="13" xfId="0" applyFont="1" applyFill="1" applyBorder="1" applyAlignment="1">
      <alignment horizontal="left" vertical="center" wrapText="1" indent="1"/>
    </xf>
    <xf numFmtId="0" fontId="28" fillId="33" borderId="14" xfId="0" applyFont="1" applyFill="1" applyBorder="1" applyAlignment="1">
      <alignment horizontal="left" vertical="center" wrapText="1" indent="1"/>
    </xf>
    <xf numFmtId="0" fontId="28" fillId="33" borderId="12" xfId="0" applyFont="1" applyFill="1" applyBorder="1" applyAlignment="1">
      <alignment horizontal="left" vertical="center" wrapText="1" inden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4" fontId="60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0" fillId="4" borderId="0" xfId="0" applyFill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3" fontId="10" fillId="33" borderId="15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3" fontId="30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3" fontId="23" fillId="4" borderId="0" xfId="0" applyNumberFormat="1" applyFont="1" applyFill="1" applyAlignment="1">
      <alignment/>
    </xf>
    <xf numFmtId="0" fontId="23" fillId="4" borderId="0" xfId="0" applyFont="1" applyFill="1" applyAlignment="1">
      <alignment/>
    </xf>
    <xf numFmtId="3" fontId="30" fillId="4" borderId="0" xfId="0" applyNumberFormat="1" applyFont="1" applyFill="1" applyAlignment="1">
      <alignment/>
    </xf>
    <xf numFmtId="0" fontId="12" fillId="0" borderId="13" xfId="0" applyFont="1" applyBorder="1" applyAlignment="1" quotePrefix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2" fillId="0" borderId="13" xfId="0" applyFont="1" applyBorder="1" applyAlignment="1" quotePrefix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2" borderId="13" xfId="0" applyFont="1" applyFill="1" applyBorder="1" applyAlignment="1" quotePrefix="1">
      <alignment horizontal="left" vertical="center" wrapText="1"/>
    </xf>
    <xf numFmtId="0" fontId="1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12" xfId="0" applyFont="1" applyFill="1" applyBorder="1" applyAlignment="1">
      <alignment horizontal="left" vertical="center" wrapText="1" indent="1"/>
    </xf>
    <xf numFmtId="0" fontId="28" fillId="33" borderId="13" xfId="0" applyFont="1" applyFill="1" applyBorder="1" applyAlignment="1">
      <alignment horizontal="left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5" max="8" width="25.28125" style="0" customWidth="1"/>
  </cols>
  <sheetData>
    <row r="1" spans="1:8" ht="42" customHeight="1">
      <c r="A1" s="133" t="s">
        <v>100</v>
      </c>
      <c r="B1" s="133"/>
      <c r="C1" s="133"/>
      <c r="D1" s="133"/>
      <c r="E1" s="133"/>
      <c r="F1" s="133"/>
      <c r="G1" s="133"/>
      <c r="H1" s="133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">
      <c r="A3" s="133" t="s">
        <v>35</v>
      </c>
      <c r="B3" s="133"/>
      <c r="C3" s="133"/>
      <c r="D3" s="133"/>
      <c r="E3" s="133"/>
      <c r="F3" s="133"/>
      <c r="G3" s="135"/>
      <c r="H3" s="135"/>
    </row>
    <row r="4" spans="1:8" ht="17.25">
      <c r="A4" s="5"/>
      <c r="B4" s="5"/>
      <c r="C4" s="5"/>
      <c r="D4" s="5"/>
      <c r="E4" s="5"/>
      <c r="F4" s="5"/>
      <c r="G4" s="6"/>
      <c r="H4" s="6"/>
    </row>
    <row r="5" spans="1:8" ht="18" customHeight="1">
      <c r="A5" s="133" t="s">
        <v>44</v>
      </c>
      <c r="B5" s="134"/>
      <c r="C5" s="134"/>
      <c r="D5" s="134"/>
      <c r="E5" s="134"/>
      <c r="F5" s="134"/>
      <c r="G5" s="134"/>
      <c r="H5" s="134"/>
    </row>
    <row r="6" spans="1:8" ht="17.25">
      <c r="A6" s="1"/>
      <c r="B6" s="2"/>
      <c r="C6" s="2"/>
      <c r="D6" s="2"/>
      <c r="E6" s="7"/>
      <c r="F6" s="8"/>
      <c r="G6" s="8"/>
      <c r="H6" s="43" t="s">
        <v>62</v>
      </c>
    </row>
    <row r="7" spans="1:8" ht="26.25">
      <c r="A7" s="32"/>
      <c r="B7" s="33"/>
      <c r="C7" s="33"/>
      <c r="D7" s="34"/>
      <c r="E7" s="35"/>
      <c r="F7" s="4" t="s">
        <v>49</v>
      </c>
      <c r="G7" s="4" t="s">
        <v>50</v>
      </c>
      <c r="H7" s="4" t="s">
        <v>51</v>
      </c>
    </row>
    <row r="8" spans="1:8" ht="14.25">
      <c r="A8" s="136" t="s">
        <v>0</v>
      </c>
      <c r="B8" s="137"/>
      <c r="C8" s="137"/>
      <c r="D8" s="137"/>
      <c r="E8" s="138"/>
      <c r="F8" s="36">
        <f>F9+F10</f>
        <v>2758143</v>
      </c>
      <c r="G8" s="36">
        <f>G9+G10</f>
        <v>2572583</v>
      </c>
      <c r="H8" s="36">
        <f>H9+H10</f>
        <v>2758297</v>
      </c>
    </row>
    <row r="9" spans="1:8" ht="14.25">
      <c r="A9" s="139" t="s">
        <v>1</v>
      </c>
      <c r="B9" s="132"/>
      <c r="C9" s="132"/>
      <c r="D9" s="132"/>
      <c r="E9" s="140"/>
      <c r="F9" s="37">
        <v>2756676</v>
      </c>
      <c r="G9" s="37">
        <v>2572444</v>
      </c>
      <c r="H9" s="37">
        <v>2743691</v>
      </c>
    </row>
    <row r="10" spans="1:8" ht="14.25">
      <c r="A10" s="141" t="s">
        <v>2</v>
      </c>
      <c r="B10" s="140"/>
      <c r="C10" s="140"/>
      <c r="D10" s="140"/>
      <c r="E10" s="140"/>
      <c r="F10" s="37">
        <v>1467</v>
      </c>
      <c r="G10" s="37">
        <v>139</v>
      </c>
      <c r="H10" s="37">
        <v>14606</v>
      </c>
    </row>
    <row r="11" spans="1:8" ht="14.25">
      <c r="A11" s="44" t="s">
        <v>3</v>
      </c>
      <c r="B11" s="45"/>
      <c r="C11" s="45"/>
      <c r="D11" s="45"/>
      <c r="E11" s="45"/>
      <c r="F11" s="36">
        <f>F12+F13</f>
        <v>3826471</v>
      </c>
      <c r="G11" s="36">
        <f>G12+G13</f>
        <v>3574156</v>
      </c>
      <c r="H11" s="36">
        <f>H12+H13</f>
        <v>3569841</v>
      </c>
    </row>
    <row r="12" spans="1:8" ht="14.25">
      <c r="A12" s="131" t="s">
        <v>4</v>
      </c>
      <c r="B12" s="132"/>
      <c r="C12" s="132"/>
      <c r="D12" s="132"/>
      <c r="E12" s="132"/>
      <c r="F12" s="37">
        <v>3587952</v>
      </c>
      <c r="G12" s="37">
        <v>3467315</v>
      </c>
      <c r="H12" s="38">
        <v>3503480</v>
      </c>
    </row>
    <row r="13" spans="1:8" ht="14.25">
      <c r="A13" s="141" t="s">
        <v>5</v>
      </c>
      <c r="B13" s="140"/>
      <c r="C13" s="140"/>
      <c r="D13" s="140"/>
      <c r="E13" s="140"/>
      <c r="F13" s="37">
        <v>238519</v>
      </c>
      <c r="G13" s="37">
        <v>106841</v>
      </c>
      <c r="H13" s="38">
        <v>66361</v>
      </c>
    </row>
    <row r="14" spans="1:8" ht="14.25">
      <c r="A14" s="144" t="s">
        <v>6</v>
      </c>
      <c r="B14" s="137"/>
      <c r="C14" s="137"/>
      <c r="D14" s="137"/>
      <c r="E14" s="137"/>
      <c r="F14" s="39">
        <f>F8-F11</f>
        <v>-1068328</v>
      </c>
      <c r="G14" s="39">
        <f>G8-G11</f>
        <v>-1001573</v>
      </c>
      <c r="H14" s="39">
        <f>H8-H11</f>
        <v>-811544</v>
      </c>
    </row>
    <row r="15" spans="1:8" ht="17.25">
      <c r="A15" s="5"/>
      <c r="B15" s="9"/>
      <c r="C15" s="9"/>
      <c r="D15" s="9"/>
      <c r="E15" s="9"/>
      <c r="F15" s="3"/>
      <c r="G15" s="3"/>
      <c r="H15" s="3"/>
    </row>
    <row r="16" spans="1:8" ht="18" customHeight="1">
      <c r="A16" s="133" t="s">
        <v>45</v>
      </c>
      <c r="B16" s="134"/>
      <c r="C16" s="134"/>
      <c r="D16" s="134"/>
      <c r="E16" s="134"/>
      <c r="F16" s="134"/>
      <c r="G16" s="134"/>
      <c r="H16" s="134"/>
    </row>
    <row r="17" spans="1:8" ht="17.25">
      <c r="A17" s="5"/>
      <c r="B17" s="9"/>
      <c r="C17" s="9"/>
      <c r="D17" s="9"/>
      <c r="E17" s="9"/>
      <c r="F17" s="3"/>
      <c r="G17" s="3"/>
      <c r="H17" s="3"/>
    </row>
    <row r="18" spans="1:8" ht="26.25">
      <c r="A18" s="32"/>
      <c r="B18" s="33"/>
      <c r="C18" s="33"/>
      <c r="D18" s="34"/>
      <c r="E18" s="35"/>
      <c r="F18" s="4" t="s">
        <v>49</v>
      </c>
      <c r="G18" s="4" t="s">
        <v>50</v>
      </c>
      <c r="H18" s="4" t="s">
        <v>51</v>
      </c>
    </row>
    <row r="19" spans="1:8" ht="15.75" customHeight="1">
      <c r="A19" s="139" t="s">
        <v>8</v>
      </c>
      <c r="B19" s="142"/>
      <c r="C19" s="142"/>
      <c r="D19" s="142"/>
      <c r="E19" s="143"/>
      <c r="F19" s="37">
        <v>0</v>
      </c>
      <c r="G19" s="37">
        <v>0</v>
      </c>
      <c r="H19" s="37">
        <v>0</v>
      </c>
    </row>
    <row r="20" spans="1:8" ht="14.25">
      <c r="A20" s="139" t="s">
        <v>9</v>
      </c>
      <c r="B20" s="132"/>
      <c r="C20" s="132"/>
      <c r="D20" s="132"/>
      <c r="E20" s="132"/>
      <c r="F20" s="37">
        <v>0</v>
      </c>
      <c r="G20" s="37">
        <v>0</v>
      </c>
      <c r="H20" s="37">
        <v>0</v>
      </c>
    </row>
    <row r="21" spans="1:8" ht="14.25">
      <c r="A21" s="144" t="s">
        <v>10</v>
      </c>
      <c r="B21" s="137"/>
      <c r="C21" s="137"/>
      <c r="D21" s="137"/>
      <c r="E21" s="137"/>
      <c r="F21" s="36">
        <v>0</v>
      </c>
      <c r="G21" s="36">
        <v>0</v>
      </c>
      <c r="H21" s="36">
        <v>0</v>
      </c>
    </row>
    <row r="22" spans="1:8" ht="17.25">
      <c r="A22" s="26"/>
      <c r="B22" s="9"/>
      <c r="C22" s="9"/>
      <c r="D22" s="9"/>
      <c r="E22" s="9"/>
      <c r="F22" s="3"/>
      <c r="G22" s="3"/>
      <c r="H22" s="3"/>
    </row>
    <row r="23" spans="1:8" ht="18" customHeight="1">
      <c r="A23" s="133" t="s">
        <v>59</v>
      </c>
      <c r="B23" s="134"/>
      <c r="C23" s="134"/>
      <c r="D23" s="134"/>
      <c r="E23" s="134"/>
      <c r="F23" s="134"/>
      <c r="G23" s="134"/>
      <c r="H23" s="134"/>
    </row>
    <row r="24" spans="1:8" ht="17.25">
      <c r="A24" s="26"/>
      <c r="B24" s="9"/>
      <c r="C24" s="9"/>
      <c r="D24" s="9"/>
      <c r="E24" s="9"/>
      <c r="F24" s="3"/>
      <c r="G24" s="3"/>
      <c r="H24" s="3"/>
    </row>
    <row r="25" spans="1:8" ht="26.25">
      <c r="A25" s="32"/>
      <c r="B25" s="33"/>
      <c r="C25" s="33"/>
      <c r="D25" s="34"/>
      <c r="E25" s="35"/>
      <c r="F25" s="4" t="s">
        <v>49</v>
      </c>
      <c r="G25" s="4" t="s">
        <v>50</v>
      </c>
      <c r="H25" s="4" t="s">
        <v>51</v>
      </c>
    </row>
    <row r="26" spans="1:8" ht="14.25">
      <c r="A26" s="147" t="s">
        <v>46</v>
      </c>
      <c r="B26" s="148"/>
      <c r="C26" s="148"/>
      <c r="D26" s="148"/>
      <c r="E26" s="149"/>
      <c r="F26" s="40"/>
      <c r="G26" s="40"/>
      <c r="H26" s="41"/>
    </row>
    <row r="27" spans="1:8" ht="30" customHeight="1">
      <c r="A27" s="150" t="s">
        <v>7</v>
      </c>
      <c r="B27" s="151"/>
      <c r="C27" s="151"/>
      <c r="D27" s="151"/>
      <c r="E27" s="152"/>
      <c r="F27" s="42">
        <v>1068328</v>
      </c>
      <c r="G27" s="42">
        <v>1001573</v>
      </c>
      <c r="H27" s="39">
        <v>811544</v>
      </c>
    </row>
    <row r="30" spans="1:8" ht="14.25">
      <c r="A30" s="131" t="s">
        <v>11</v>
      </c>
      <c r="B30" s="132"/>
      <c r="C30" s="132"/>
      <c r="D30" s="132"/>
      <c r="E30" s="132"/>
      <c r="F30" s="37">
        <v>0</v>
      </c>
      <c r="G30" s="37">
        <v>0</v>
      </c>
      <c r="H30" s="37">
        <v>0</v>
      </c>
    </row>
    <row r="31" spans="1:8" ht="11.25" customHeight="1">
      <c r="A31" s="21"/>
      <c r="B31" s="22"/>
      <c r="C31" s="22"/>
      <c r="D31" s="22"/>
      <c r="E31" s="22"/>
      <c r="F31" s="23"/>
      <c r="G31" s="23"/>
      <c r="H31" s="23"/>
    </row>
    <row r="32" spans="1:8" ht="29.25" customHeight="1">
      <c r="A32" s="145" t="s">
        <v>60</v>
      </c>
      <c r="B32" s="146"/>
      <c r="C32" s="146"/>
      <c r="D32" s="146"/>
      <c r="E32" s="146"/>
      <c r="F32" s="146"/>
      <c r="G32" s="146"/>
      <c r="H32" s="146"/>
    </row>
    <row r="33" ht="8.25" customHeight="1"/>
    <row r="34" spans="1:8" ht="14.25">
      <c r="A34" s="145" t="s">
        <v>47</v>
      </c>
      <c r="B34" s="146"/>
      <c r="C34" s="146"/>
      <c r="D34" s="146"/>
      <c r="E34" s="146"/>
      <c r="F34" s="146"/>
      <c r="G34" s="146"/>
      <c r="H34" s="146"/>
    </row>
    <row r="35" ht="8.25" customHeight="1"/>
    <row r="36" spans="1:8" ht="29.25" customHeight="1">
      <c r="A36" s="145" t="s">
        <v>48</v>
      </c>
      <c r="B36" s="146"/>
      <c r="C36" s="146"/>
      <c r="D36" s="146"/>
      <c r="E36" s="146"/>
      <c r="F36" s="146"/>
      <c r="G36" s="146"/>
      <c r="H36" s="146"/>
    </row>
  </sheetData>
  <sheetProtection/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="60" zoomScalePageLayoutView="0" workbookViewId="0" topLeftCell="A63">
      <selection activeCell="E104" sqref="E104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4" width="39.421875" style="0" customWidth="1"/>
    <col min="5" max="5" width="17.7109375" style="67" customWidth="1"/>
    <col min="6" max="6" width="16.7109375" style="67" customWidth="1"/>
    <col min="7" max="7" width="17.421875" style="67" customWidth="1"/>
    <col min="9" max="9" width="10.00390625" style="0" hidden="1" customWidth="1"/>
    <col min="10" max="10" width="9.140625" style="0" hidden="1" customWidth="1"/>
    <col min="11" max="11" width="11.57421875" style="97" hidden="1" customWidth="1"/>
    <col min="12" max="12" width="9.00390625" style="97" hidden="1" customWidth="1"/>
    <col min="13" max="16" width="0" style="0" hidden="1" customWidth="1"/>
  </cols>
  <sheetData>
    <row r="1" spans="1:7" ht="42" customHeight="1">
      <c r="A1" s="133" t="s">
        <v>100</v>
      </c>
      <c r="B1" s="133"/>
      <c r="C1" s="133"/>
      <c r="D1" s="133"/>
      <c r="E1" s="133"/>
      <c r="F1" s="133"/>
      <c r="G1" s="133"/>
    </row>
    <row r="2" spans="1:7" ht="18" customHeight="1">
      <c r="A2" s="5"/>
      <c r="B2" s="5"/>
      <c r="C2" s="5"/>
      <c r="D2" s="5"/>
      <c r="E2" s="61"/>
      <c r="F2" s="61"/>
      <c r="G2" s="61"/>
    </row>
    <row r="3" spans="1:7" ht="15">
      <c r="A3" s="133" t="s">
        <v>35</v>
      </c>
      <c r="B3" s="133"/>
      <c r="C3" s="133"/>
      <c r="D3" s="133"/>
      <c r="E3" s="133"/>
      <c r="F3" s="135"/>
      <c r="G3" s="135"/>
    </row>
    <row r="4" spans="1:7" ht="17.25">
      <c r="A4" s="5"/>
      <c r="B4" s="5"/>
      <c r="C4" s="5"/>
      <c r="D4" s="5"/>
      <c r="E4" s="61"/>
      <c r="F4" s="120"/>
      <c r="G4" s="120"/>
    </row>
    <row r="5" spans="1:7" ht="18" customHeight="1">
      <c r="A5" s="133" t="s">
        <v>15</v>
      </c>
      <c r="B5" s="134"/>
      <c r="C5" s="134"/>
      <c r="D5" s="134"/>
      <c r="E5" s="134"/>
      <c r="F5" s="134"/>
      <c r="G5" s="134"/>
    </row>
    <row r="6" spans="1:7" ht="17.25">
      <c r="A6" s="5"/>
      <c r="B6" s="5"/>
      <c r="C6" s="5"/>
      <c r="D6" s="5"/>
      <c r="E6" s="61"/>
      <c r="F6" s="120"/>
      <c r="G6" s="120"/>
    </row>
    <row r="7" spans="1:7" ht="15">
      <c r="A7" s="133" t="s">
        <v>1</v>
      </c>
      <c r="B7" s="153"/>
      <c r="C7" s="153"/>
      <c r="D7" s="153"/>
      <c r="E7" s="153"/>
      <c r="F7" s="153"/>
      <c r="G7" s="153"/>
    </row>
    <row r="8" spans="1:7" ht="17.25">
      <c r="A8" s="5"/>
      <c r="B8" s="5"/>
      <c r="C8" s="5"/>
      <c r="D8" s="5"/>
      <c r="E8" s="61"/>
      <c r="F8" s="120"/>
      <c r="G8" s="120"/>
    </row>
    <row r="9" spans="1:10" ht="26.25">
      <c r="A9" s="25" t="s">
        <v>16</v>
      </c>
      <c r="B9" s="24" t="s">
        <v>17</v>
      </c>
      <c r="C9" s="24" t="s">
        <v>18</v>
      </c>
      <c r="D9" s="24" t="s">
        <v>14</v>
      </c>
      <c r="E9" s="62" t="s">
        <v>49</v>
      </c>
      <c r="F9" s="62" t="s">
        <v>50</v>
      </c>
      <c r="G9" s="62" t="s">
        <v>51</v>
      </c>
      <c r="J9" s="55">
        <f>E16+E22+E28</f>
        <v>2391479</v>
      </c>
    </row>
    <row r="10" spans="1:7" ht="15.75" customHeight="1">
      <c r="A10" s="13">
        <v>6</v>
      </c>
      <c r="B10" s="13"/>
      <c r="C10" s="13"/>
      <c r="D10" s="13" t="s">
        <v>19</v>
      </c>
      <c r="E10" s="63">
        <f>E11+E13+E15+E17+E20</f>
        <v>2756676</v>
      </c>
      <c r="F10" s="63">
        <f>F11+F13+F15+F17+F20</f>
        <v>2572444</v>
      </c>
      <c r="G10" s="63">
        <f>G11+G13+G15+G17+G20</f>
        <v>2743691</v>
      </c>
    </row>
    <row r="11" spans="1:12" s="51" customFormat="1" ht="26.25">
      <c r="A11" s="13"/>
      <c r="B11" s="13">
        <v>63</v>
      </c>
      <c r="C11" s="13"/>
      <c r="D11" s="13" t="s">
        <v>53</v>
      </c>
      <c r="E11" s="64">
        <f>E12</f>
        <v>217083</v>
      </c>
      <c r="F11" s="64">
        <f>F12</f>
        <v>179080</v>
      </c>
      <c r="G11" s="64">
        <f>G12</f>
        <v>285479</v>
      </c>
      <c r="H11" s="51" t="s">
        <v>120</v>
      </c>
      <c r="K11" s="113"/>
      <c r="L11" s="113"/>
    </row>
    <row r="12" spans="1:7" ht="14.25">
      <c r="A12" s="14"/>
      <c r="B12" s="14"/>
      <c r="C12" s="15">
        <v>5</v>
      </c>
      <c r="D12" s="15" t="s">
        <v>56</v>
      </c>
      <c r="E12" s="63">
        <v>217083</v>
      </c>
      <c r="F12" s="63">
        <v>179080</v>
      </c>
      <c r="G12" s="63">
        <v>285479</v>
      </c>
    </row>
    <row r="13" spans="1:12" s="51" customFormat="1" ht="14.25">
      <c r="A13" s="29"/>
      <c r="B13" s="29">
        <v>64</v>
      </c>
      <c r="C13" s="52"/>
      <c r="D13" s="52" t="s">
        <v>63</v>
      </c>
      <c r="E13" s="64">
        <f>E14</f>
        <v>1128</v>
      </c>
      <c r="F13" s="64">
        <f>F14</f>
        <v>531</v>
      </c>
      <c r="G13" s="64">
        <f>G14</f>
        <v>1062</v>
      </c>
      <c r="K13" s="113"/>
      <c r="L13" s="113"/>
    </row>
    <row r="14" spans="1:7" ht="14.25">
      <c r="A14" s="14"/>
      <c r="B14" s="14"/>
      <c r="C14" s="15">
        <v>4</v>
      </c>
      <c r="D14" s="15" t="s">
        <v>64</v>
      </c>
      <c r="E14" s="63">
        <v>1128</v>
      </c>
      <c r="F14" s="63">
        <v>531</v>
      </c>
      <c r="G14" s="63">
        <v>1062</v>
      </c>
    </row>
    <row r="15" spans="1:12" s="51" customFormat="1" ht="47.25" customHeight="1">
      <c r="A15" s="29"/>
      <c r="B15" s="29">
        <v>65</v>
      </c>
      <c r="C15" s="52"/>
      <c r="D15" s="13" t="s">
        <v>65</v>
      </c>
      <c r="E15" s="64">
        <f>E16</f>
        <v>102851</v>
      </c>
      <c r="F15" s="64">
        <f>F16</f>
        <v>100251</v>
      </c>
      <c r="G15" s="64">
        <f>G16</f>
        <v>101578</v>
      </c>
      <c r="K15" s="113"/>
      <c r="L15" s="113"/>
    </row>
    <row r="16" spans="1:7" ht="14.25">
      <c r="A16" s="14"/>
      <c r="B16" s="14"/>
      <c r="C16" s="15">
        <v>4</v>
      </c>
      <c r="D16" s="15" t="s">
        <v>66</v>
      </c>
      <c r="E16" s="63">
        <v>102851</v>
      </c>
      <c r="F16" s="63">
        <v>100251</v>
      </c>
      <c r="G16" s="63">
        <v>101578</v>
      </c>
    </row>
    <row r="17" spans="1:12" s="51" customFormat="1" ht="26.25">
      <c r="A17" s="29"/>
      <c r="B17" s="29">
        <v>66</v>
      </c>
      <c r="C17" s="52"/>
      <c r="D17" s="53" t="s">
        <v>67</v>
      </c>
      <c r="E17" s="64">
        <f>E18+E19</f>
        <v>976622</v>
      </c>
      <c r="F17" s="64">
        <f>F18+F19</f>
        <v>971531</v>
      </c>
      <c r="G17" s="64">
        <f>G18+G19</f>
        <v>995421</v>
      </c>
      <c r="H17" s="51" t="s">
        <v>120</v>
      </c>
      <c r="K17" s="113"/>
      <c r="L17" s="113"/>
    </row>
    <row r="18" spans="1:7" ht="14.25">
      <c r="A18" s="14"/>
      <c r="B18" s="14"/>
      <c r="C18" s="15">
        <v>3</v>
      </c>
      <c r="D18" s="17" t="s">
        <v>42</v>
      </c>
      <c r="E18" s="63">
        <v>974366</v>
      </c>
      <c r="F18" s="63">
        <v>969275</v>
      </c>
      <c r="G18" s="63">
        <v>993165</v>
      </c>
    </row>
    <row r="19" spans="1:7" ht="14.25">
      <c r="A19" s="14"/>
      <c r="B19" s="29"/>
      <c r="C19" s="15">
        <v>6</v>
      </c>
      <c r="D19" s="17" t="s">
        <v>68</v>
      </c>
      <c r="E19" s="63">
        <v>2256</v>
      </c>
      <c r="F19" s="63">
        <v>2256</v>
      </c>
      <c r="G19" s="63">
        <v>2256</v>
      </c>
    </row>
    <row r="20" spans="1:12" s="51" customFormat="1" ht="33" customHeight="1">
      <c r="A20" s="29"/>
      <c r="B20" s="29">
        <v>67</v>
      </c>
      <c r="C20" s="52"/>
      <c r="D20" s="13" t="s">
        <v>55</v>
      </c>
      <c r="E20" s="64">
        <f>E21+E22</f>
        <v>1458992</v>
      </c>
      <c r="F20" s="64">
        <f>F21+F22</f>
        <v>1321051</v>
      </c>
      <c r="G20" s="64">
        <f>G21+G22</f>
        <v>1360151</v>
      </c>
      <c r="K20" s="113"/>
      <c r="L20" s="113"/>
    </row>
    <row r="21" spans="1:7" ht="40.5" customHeight="1">
      <c r="A21" s="14"/>
      <c r="B21" s="14"/>
      <c r="C21" s="15">
        <v>1</v>
      </c>
      <c r="D21" s="17" t="s">
        <v>69</v>
      </c>
      <c r="E21" s="63">
        <v>30452</v>
      </c>
      <c r="F21" s="63">
        <v>30452</v>
      </c>
      <c r="G21" s="63">
        <v>30452</v>
      </c>
    </row>
    <row r="22" spans="1:7" ht="26.25">
      <c r="A22" s="14"/>
      <c r="B22" s="14"/>
      <c r="C22" s="15">
        <v>4</v>
      </c>
      <c r="D22" s="19" t="s">
        <v>70</v>
      </c>
      <c r="E22" s="63">
        <v>1428540</v>
      </c>
      <c r="F22" s="63">
        <v>1290599</v>
      </c>
      <c r="G22" s="63">
        <v>1329699</v>
      </c>
    </row>
    <row r="23" spans="1:12" s="51" customFormat="1" ht="14.25">
      <c r="A23" s="16">
        <v>7</v>
      </c>
      <c r="B23" s="16"/>
      <c r="C23" s="16"/>
      <c r="D23" s="27" t="s">
        <v>21</v>
      </c>
      <c r="E23" s="64">
        <f>E24</f>
        <v>1466</v>
      </c>
      <c r="F23" s="64">
        <f>F24</f>
        <v>139</v>
      </c>
      <c r="G23" s="64">
        <f>G24</f>
        <v>14606</v>
      </c>
      <c r="K23" s="113"/>
      <c r="L23" s="113"/>
    </row>
    <row r="24" spans="1:12" s="51" customFormat="1" ht="26.25">
      <c r="A24" s="13"/>
      <c r="B24" s="13">
        <v>72</v>
      </c>
      <c r="C24" s="13"/>
      <c r="D24" s="27" t="s">
        <v>52</v>
      </c>
      <c r="E24" s="64">
        <f>E25</f>
        <v>1466</v>
      </c>
      <c r="F24" s="64">
        <f>F25</f>
        <v>139</v>
      </c>
      <c r="G24" s="64">
        <f>G25</f>
        <v>14606</v>
      </c>
      <c r="K24" s="113"/>
      <c r="L24" s="113"/>
    </row>
    <row r="25" spans="1:7" ht="26.25">
      <c r="A25" s="17"/>
      <c r="B25" s="17"/>
      <c r="C25" s="17">
        <v>7</v>
      </c>
      <c r="D25" s="28" t="s">
        <v>52</v>
      </c>
      <c r="E25" s="63">
        <v>1466</v>
      </c>
      <c r="F25" s="63">
        <v>139</v>
      </c>
      <c r="G25" s="76">
        <v>14606</v>
      </c>
    </row>
    <row r="26" spans="1:12" s="51" customFormat="1" ht="14.25">
      <c r="A26" s="13">
        <v>9</v>
      </c>
      <c r="B26" s="13">
        <v>92</v>
      </c>
      <c r="C26" s="13"/>
      <c r="D26" s="27" t="s">
        <v>71</v>
      </c>
      <c r="E26" s="64">
        <f>E27+E28</f>
        <v>1068329</v>
      </c>
      <c r="F26" s="64">
        <f>F27+F28</f>
        <v>1001573</v>
      </c>
      <c r="G26" s="64">
        <f>G27+G28</f>
        <v>811544</v>
      </c>
      <c r="K26" s="113"/>
      <c r="L26" s="113"/>
    </row>
    <row r="27" spans="1:7" ht="14.25">
      <c r="A27" s="17"/>
      <c r="B27" s="17"/>
      <c r="C27" s="17">
        <v>3</v>
      </c>
      <c r="D27" s="28" t="s">
        <v>72</v>
      </c>
      <c r="E27" s="63">
        <v>208241</v>
      </c>
      <c r="F27" s="63">
        <v>0</v>
      </c>
      <c r="G27" s="76">
        <v>0</v>
      </c>
    </row>
    <row r="28" spans="1:7" ht="14.25">
      <c r="A28" s="17"/>
      <c r="B28" s="17"/>
      <c r="C28" s="15">
        <v>4</v>
      </c>
      <c r="D28" s="28" t="s">
        <v>72</v>
      </c>
      <c r="E28" s="63">
        <v>860088</v>
      </c>
      <c r="F28" s="63">
        <v>1001573</v>
      </c>
      <c r="G28" s="76">
        <v>811544</v>
      </c>
    </row>
    <row r="29" spans="1:7" ht="14.25">
      <c r="A29" s="46"/>
      <c r="B29" s="46"/>
      <c r="C29" s="47"/>
      <c r="D29" s="48"/>
      <c r="E29" s="65">
        <f>E26+E23+E10</f>
        <v>3826471</v>
      </c>
      <c r="F29" s="65">
        <f>F26+F23+F10</f>
        <v>3574156</v>
      </c>
      <c r="G29" s="65">
        <f>G26+G23+G10</f>
        <v>3569841</v>
      </c>
    </row>
    <row r="30" spans="1:7" ht="14.25" hidden="1">
      <c r="A30" s="46"/>
      <c r="B30" s="46"/>
      <c r="C30" s="47"/>
      <c r="D30" s="48" t="s">
        <v>73</v>
      </c>
      <c r="E30" s="65">
        <f>E26+E23+E10</f>
        <v>3826471</v>
      </c>
      <c r="F30" s="65">
        <f>F26+F23+F10</f>
        <v>3574156</v>
      </c>
      <c r="G30" s="65">
        <f>G26+G23+G10</f>
        <v>3569841</v>
      </c>
    </row>
    <row r="31" ht="14.25">
      <c r="E31" s="68">
        <f>E22+E16+E14+E28</f>
        <v>2392607</v>
      </c>
    </row>
    <row r="32" spans="1:7" ht="15">
      <c r="A32" s="133" t="s">
        <v>22</v>
      </c>
      <c r="B32" s="153"/>
      <c r="C32" s="153"/>
      <c r="D32" s="153"/>
      <c r="E32" s="153"/>
      <c r="F32" s="153"/>
      <c r="G32" s="153"/>
    </row>
    <row r="33" spans="1:7" ht="17.25">
      <c r="A33" s="5"/>
      <c r="B33" s="5"/>
      <c r="C33" s="5"/>
      <c r="D33" s="5"/>
      <c r="E33" s="61"/>
      <c r="F33" s="120"/>
      <c r="G33" s="120"/>
    </row>
    <row r="34" spans="1:7" ht="26.25">
      <c r="A34" s="25" t="s">
        <v>16</v>
      </c>
      <c r="B34" s="24" t="s">
        <v>17</v>
      </c>
      <c r="C34" s="24" t="s">
        <v>18</v>
      </c>
      <c r="D34" s="24" t="s">
        <v>23</v>
      </c>
      <c r="E34" s="62" t="s">
        <v>49</v>
      </c>
      <c r="F34" s="62" t="s">
        <v>50</v>
      </c>
      <c r="G34" s="62" t="s">
        <v>51</v>
      </c>
    </row>
    <row r="35" spans="1:7" ht="15.75" customHeight="1">
      <c r="A35" s="13">
        <v>3</v>
      </c>
      <c r="B35" s="13"/>
      <c r="C35" s="13"/>
      <c r="D35" s="13" t="s">
        <v>24</v>
      </c>
      <c r="E35" s="63">
        <f>E36+E42+E51+E54+E56</f>
        <v>3587952</v>
      </c>
      <c r="F35" s="63">
        <f>F36+F42+F51+F54+F56</f>
        <v>3467316</v>
      </c>
      <c r="G35" s="63">
        <f>G36+G42+G51+G54+G56</f>
        <v>3503480</v>
      </c>
    </row>
    <row r="36" spans="1:12" s="51" customFormat="1" ht="15.75" customHeight="1">
      <c r="A36" s="13"/>
      <c r="B36" s="13">
        <v>31</v>
      </c>
      <c r="C36" s="13"/>
      <c r="D36" s="13" t="s">
        <v>25</v>
      </c>
      <c r="E36" s="64">
        <f>SUM(E37:E41)</f>
        <v>1914575</v>
      </c>
      <c r="F36" s="64">
        <f>SUM(F37:F41)</f>
        <v>1924146</v>
      </c>
      <c r="G36" s="64">
        <f>SUM(G37:G41)</f>
        <v>1933767</v>
      </c>
      <c r="K36" s="113"/>
      <c r="L36" s="114">
        <f>SUM(L37:L41)</f>
        <v>101.56750192601491</v>
      </c>
    </row>
    <row r="37" spans="1:7" ht="14.25">
      <c r="A37" s="14"/>
      <c r="B37" s="14"/>
      <c r="C37" s="15">
        <v>3</v>
      </c>
      <c r="D37" s="15" t="s">
        <v>74</v>
      </c>
      <c r="E37" s="63">
        <v>447541</v>
      </c>
      <c r="F37" s="63">
        <v>448664</v>
      </c>
      <c r="G37" s="63">
        <v>451802</v>
      </c>
    </row>
    <row r="38" spans="1:12" ht="14.25">
      <c r="A38" s="14"/>
      <c r="B38" s="14"/>
      <c r="C38" s="15">
        <v>3</v>
      </c>
      <c r="D38" s="15" t="s">
        <v>79</v>
      </c>
      <c r="E38" s="63">
        <v>10000</v>
      </c>
      <c r="F38" s="63">
        <v>0</v>
      </c>
      <c r="G38" s="63">
        <v>0</v>
      </c>
      <c r="K38" s="97">
        <v>457540</v>
      </c>
      <c r="L38" s="97">
        <f>K38/E36*100</f>
        <v>23.897731872608805</v>
      </c>
    </row>
    <row r="39" spans="1:7" ht="14.25">
      <c r="A39" s="14"/>
      <c r="B39" s="14"/>
      <c r="C39" s="15">
        <v>4</v>
      </c>
      <c r="D39" s="15" t="s">
        <v>75</v>
      </c>
      <c r="E39" s="63">
        <v>1123500</v>
      </c>
      <c r="F39" s="63">
        <v>1016968</v>
      </c>
      <c r="G39" s="63">
        <v>1002816</v>
      </c>
    </row>
    <row r="40" spans="1:12" ht="14.25">
      <c r="A40" s="14"/>
      <c r="B40" s="14"/>
      <c r="C40" s="15">
        <v>4</v>
      </c>
      <c r="D40" s="15" t="s">
        <v>80</v>
      </c>
      <c r="E40" s="63">
        <v>213216</v>
      </c>
      <c r="F40" s="63">
        <v>345000</v>
      </c>
      <c r="G40" s="63">
        <v>345000</v>
      </c>
      <c r="K40" s="97">
        <v>1366728</v>
      </c>
      <c r="L40" s="97">
        <f>K40/E36*100</f>
        <v>71.38545107922124</v>
      </c>
    </row>
    <row r="41" spans="1:12" ht="14.25">
      <c r="A41" s="14"/>
      <c r="B41" s="14"/>
      <c r="C41" s="15">
        <v>5</v>
      </c>
      <c r="D41" s="15" t="s">
        <v>76</v>
      </c>
      <c r="E41" s="63">
        <v>120318</v>
      </c>
      <c r="F41" s="63">
        <v>113514</v>
      </c>
      <c r="G41" s="63">
        <v>134149</v>
      </c>
      <c r="I41" s="55"/>
      <c r="L41" s="97">
        <f>E41/E36*100</f>
        <v>6.284318974184871</v>
      </c>
    </row>
    <row r="42" spans="1:12" s="51" customFormat="1" ht="14.25">
      <c r="A42" s="29"/>
      <c r="B42" s="29">
        <v>32</v>
      </c>
      <c r="C42" s="52"/>
      <c r="D42" s="29" t="s">
        <v>38</v>
      </c>
      <c r="E42" s="64">
        <f>SUM(E43:E50)</f>
        <v>1604229</v>
      </c>
      <c r="F42" s="64">
        <f>SUM(F43:F50)</f>
        <v>1539587</v>
      </c>
      <c r="G42" s="64">
        <f>SUM(G43:G50)</f>
        <v>1566130</v>
      </c>
      <c r="K42" s="113"/>
      <c r="L42" s="64">
        <f>SUM(L43:L50)</f>
        <v>99.99999999999997</v>
      </c>
    </row>
    <row r="43" spans="1:12" ht="14.25">
      <c r="A43" s="14"/>
      <c r="B43" s="14"/>
      <c r="C43" s="15">
        <v>1</v>
      </c>
      <c r="D43" s="15" t="s">
        <v>20</v>
      </c>
      <c r="E43" s="63">
        <v>23368</v>
      </c>
      <c r="F43" s="63">
        <v>23368</v>
      </c>
      <c r="G43" s="63">
        <v>23368</v>
      </c>
      <c r="H43" s="54"/>
      <c r="L43" s="97">
        <f>E43/E42*100</f>
        <v>1.4566498922535374</v>
      </c>
    </row>
    <row r="44" spans="1:7" ht="14.25">
      <c r="A44" s="14"/>
      <c r="B44" s="14"/>
      <c r="C44" s="15">
        <v>3</v>
      </c>
      <c r="D44" s="15" t="s">
        <v>74</v>
      </c>
      <c r="E44" s="63">
        <v>442217</v>
      </c>
      <c r="F44" s="63">
        <v>484611</v>
      </c>
      <c r="G44" s="63">
        <v>498038</v>
      </c>
    </row>
    <row r="45" spans="1:12" ht="14.25">
      <c r="A45" s="14"/>
      <c r="B45" s="14"/>
      <c r="C45" s="15">
        <v>3</v>
      </c>
      <c r="D45" s="15" t="s">
        <v>79</v>
      </c>
      <c r="E45" s="63">
        <v>167549</v>
      </c>
      <c r="F45" s="63">
        <v>0</v>
      </c>
      <c r="G45" s="121">
        <v>0</v>
      </c>
      <c r="K45" s="97">
        <v>609766</v>
      </c>
      <c r="L45" s="97">
        <f>K45/E42*100</f>
        <v>38.009910056481964</v>
      </c>
    </row>
    <row r="46" spans="1:7" ht="14.25">
      <c r="A46" s="14"/>
      <c r="B46" s="14"/>
      <c r="C46" s="15">
        <v>4</v>
      </c>
      <c r="D46" s="15" t="s">
        <v>75</v>
      </c>
      <c r="E46" s="63">
        <v>399987</v>
      </c>
      <c r="F46" s="63">
        <v>374406</v>
      </c>
      <c r="G46" s="63">
        <v>428788</v>
      </c>
    </row>
    <row r="47" spans="1:12" ht="14.25">
      <c r="A47" s="14"/>
      <c r="B47" s="14"/>
      <c r="C47" s="15">
        <v>4</v>
      </c>
      <c r="D47" s="15" t="s">
        <v>80</v>
      </c>
      <c r="E47" s="63">
        <v>529330</v>
      </c>
      <c r="F47" s="63">
        <v>593573</v>
      </c>
      <c r="G47" s="63">
        <v>466544</v>
      </c>
      <c r="K47" s="97">
        <v>929317</v>
      </c>
      <c r="L47" s="97">
        <f>K47/E42*100</f>
        <v>57.929198387512</v>
      </c>
    </row>
    <row r="48" spans="1:12" ht="14.25">
      <c r="A48" s="14"/>
      <c r="B48" s="14"/>
      <c r="C48" s="15">
        <v>5</v>
      </c>
      <c r="D48" s="15" t="s">
        <v>76</v>
      </c>
      <c r="E48" s="64">
        <v>37491</v>
      </c>
      <c r="F48" s="63">
        <v>61373</v>
      </c>
      <c r="G48" s="63">
        <v>147136</v>
      </c>
      <c r="L48" s="97">
        <f>E48/E42*100</f>
        <v>2.337010489150863</v>
      </c>
    </row>
    <row r="49" spans="1:12" ht="14.25">
      <c r="A49" s="14"/>
      <c r="B49" s="29" t="s">
        <v>54</v>
      </c>
      <c r="C49" s="15">
        <v>6</v>
      </c>
      <c r="D49" s="15" t="s">
        <v>77</v>
      </c>
      <c r="E49" s="63">
        <v>2256</v>
      </c>
      <c r="F49" s="63">
        <v>2256</v>
      </c>
      <c r="G49" s="63">
        <v>2256</v>
      </c>
      <c r="L49" s="97">
        <f>E49/E42*100</f>
        <v>0.14062830181975267</v>
      </c>
    </row>
    <row r="50" spans="1:12" ht="26.25">
      <c r="A50" s="14"/>
      <c r="B50" s="29"/>
      <c r="C50" s="15">
        <v>7</v>
      </c>
      <c r="D50" s="19" t="s">
        <v>78</v>
      </c>
      <c r="E50" s="63">
        <v>2031</v>
      </c>
      <c r="F50" s="63">
        <v>0</v>
      </c>
      <c r="G50" s="63">
        <v>0</v>
      </c>
      <c r="L50" s="97">
        <f>E50/E42*100</f>
        <v>0.1266028727818784</v>
      </c>
    </row>
    <row r="51" spans="1:12" s="51" customFormat="1" ht="14.25">
      <c r="A51" s="29"/>
      <c r="B51" s="29">
        <v>34</v>
      </c>
      <c r="C51" s="52"/>
      <c r="D51" s="60" t="s">
        <v>83</v>
      </c>
      <c r="E51" s="64">
        <f>E52+E53</f>
        <v>3318</v>
      </c>
      <c r="F51" s="64">
        <f>F52+F53</f>
        <v>2787</v>
      </c>
      <c r="G51" s="64">
        <f>G52+G53</f>
        <v>2787</v>
      </c>
      <c r="K51" s="113"/>
      <c r="L51" s="113"/>
    </row>
    <row r="52" spans="1:12" ht="14.25">
      <c r="A52" s="14"/>
      <c r="B52" s="29"/>
      <c r="C52" s="15">
        <v>3</v>
      </c>
      <c r="D52" s="19" t="s">
        <v>74</v>
      </c>
      <c r="E52" s="63">
        <v>3311</v>
      </c>
      <c r="F52" s="63">
        <v>2780</v>
      </c>
      <c r="G52" s="63">
        <v>2780</v>
      </c>
      <c r="L52" s="97">
        <f>E52/E51*100</f>
        <v>99.78902953586498</v>
      </c>
    </row>
    <row r="53" spans="1:7" ht="14.25">
      <c r="A53" s="14"/>
      <c r="B53" s="29"/>
      <c r="C53" s="15">
        <v>4</v>
      </c>
      <c r="D53" s="15" t="s">
        <v>75</v>
      </c>
      <c r="E53" s="63">
        <v>7</v>
      </c>
      <c r="F53" s="63">
        <v>7</v>
      </c>
      <c r="G53" s="63">
        <v>7</v>
      </c>
    </row>
    <row r="54" spans="1:12" s="51" customFormat="1" ht="26.25">
      <c r="A54" s="29"/>
      <c r="B54" s="29">
        <v>36</v>
      </c>
      <c r="C54" s="52"/>
      <c r="D54" s="60" t="s">
        <v>84</v>
      </c>
      <c r="E54" s="64">
        <f>E55</f>
        <v>5309</v>
      </c>
      <c r="F54" s="64">
        <f>F55</f>
        <v>0</v>
      </c>
      <c r="G54" s="64">
        <f>G55</f>
        <v>0</v>
      </c>
      <c r="K54" s="113"/>
      <c r="L54" s="113"/>
    </row>
    <row r="55" spans="1:7" ht="14.25">
      <c r="A55" s="14"/>
      <c r="B55" s="29"/>
      <c r="C55" s="15">
        <v>4</v>
      </c>
      <c r="D55" s="15" t="s">
        <v>75</v>
      </c>
      <c r="E55" s="63">
        <v>5309</v>
      </c>
      <c r="F55" s="63">
        <v>0</v>
      </c>
      <c r="G55" s="63">
        <v>0</v>
      </c>
    </row>
    <row r="56" spans="1:12" s="51" customFormat="1" ht="14.25">
      <c r="A56" s="29"/>
      <c r="B56" s="29">
        <v>38</v>
      </c>
      <c r="C56" s="52"/>
      <c r="D56" s="60" t="s">
        <v>82</v>
      </c>
      <c r="E56" s="64">
        <f>E57+E58</f>
        <v>60521</v>
      </c>
      <c r="F56" s="64">
        <f>F57+F58</f>
        <v>796</v>
      </c>
      <c r="G56" s="64">
        <f>G57+G58</f>
        <v>796</v>
      </c>
      <c r="K56" s="113"/>
      <c r="L56" s="113"/>
    </row>
    <row r="57" spans="1:7" ht="14.25">
      <c r="A57" s="14"/>
      <c r="B57" s="29"/>
      <c r="C57" s="15">
        <v>4</v>
      </c>
      <c r="D57" s="15" t="s">
        <v>80</v>
      </c>
      <c r="E57" s="63">
        <v>59725</v>
      </c>
      <c r="F57" s="63">
        <v>0</v>
      </c>
      <c r="G57" s="63">
        <v>0</v>
      </c>
    </row>
    <row r="58" spans="1:12" ht="14.25">
      <c r="A58" s="14"/>
      <c r="B58" s="29"/>
      <c r="C58" s="15">
        <v>5</v>
      </c>
      <c r="D58" s="19" t="s">
        <v>76</v>
      </c>
      <c r="E58" s="63">
        <v>796</v>
      </c>
      <c r="F58" s="63">
        <v>796</v>
      </c>
      <c r="G58" s="63">
        <v>796</v>
      </c>
      <c r="L58" s="97">
        <f>E58/E56*100</f>
        <v>1.3152459476875795</v>
      </c>
    </row>
    <row r="59" spans="1:12" s="51" customFormat="1" ht="14.25">
      <c r="A59" s="16">
        <v>4</v>
      </c>
      <c r="B59" s="16"/>
      <c r="C59" s="16"/>
      <c r="D59" s="27" t="s">
        <v>26</v>
      </c>
      <c r="E59" s="64">
        <f>E60+E62</f>
        <v>238519</v>
      </c>
      <c r="F59" s="64">
        <f>F60+F62</f>
        <v>106841</v>
      </c>
      <c r="G59" s="64">
        <f>G60+G62</f>
        <v>66361</v>
      </c>
      <c r="K59" s="113"/>
      <c r="L59" s="113"/>
    </row>
    <row r="60" spans="1:12" s="51" customFormat="1" ht="26.25">
      <c r="A60" s="13"/>
      <c r="B60" s="13">
        <v>41</v>
      </c>
      <c r="C60" s="13"/>
      <c r="D60" s="27" t="s">
        <v>27</v>
      </c>
      <c r="E60" s="64">
        <f>E61</f>
        <v>0</v>
      </c>
      <c r="F60" s="64">
        <f>F61</f>
        <v>664</v>
      </c>
      <c r="G60" s="64">
        <f>G61</f>
        <v>0</v>
      </c>
      <c r="K60" s="113"/>
      <c r="L60" s="113"/>
    </row>
    <row r="61" spans="1:7" ht="14.25">
      <c r="A61" s="17"/>
      <c r="B61" s="17"/>
      <c r="C61" s="15">
        <v>3</v>
      </c>
      <c r="D61" s="15" t="s">
        <v>74</v>
      </c>
      <c r="E61" s="63">
        <v>0</v>
      </c>
      <c r="F61" s="63">
        <v>664</v>
      </c>
      <c r="G61" s="76">
        <v>0</v>
      </c>
    </row>
    <row r="62" spans="1:12" s="51" customFormat="1" ht="26.25">
      <c r="A62" s="13"/>
      <c r="B62" s="13">
        <v>42</v>
      </c>
      <c r="C62" s="52"/>
      <c r="D62" s="27" t="s">
        <v>58</v>
      </c>
      <c r="E62" s="64">
        <f>SUM(E63:E68)</f>
        <v>238519</v>
      </c>
      <c r="F62" s="64">
        <f>SUM(F63:F68)</f>
        <v>106177</v>
      </c>
      <c r="G62" s="64">
        <f>SUM(G63:G68)</f>
        <v>66361</v>
      </c>
      <c r="I62" s="64">
        <f>SUM(I63:I68)</f>
        <v>1797121.4055</v>
      </c>
      <c r="K62" s="113"/>
      <c r="L62" s="64">
        <f>SUM(L63:L68)</f>
        <v>100.00000000000001</v>
      </c>
    </row>
    <row r="63" spans="1:12" ht="14.25">
      <c r="A63" s="17"/>
      <c r="B63" s="17"/>
      <c r="C63" s="15">
        <v>1</v>
      </c>
      <c r="D63" s="28" t="s">
        <v>81</v>
      </c>
      <c r="E63" s="63">
        <v>7084</v>
      </c>
      <c r="F63" s="63">
        <v>7084</v>
      </c>
      <c r="G63" s="76">
        <v>7084</v>
      </c>
      <c r="I63" s="97">
        <f>E63*7.5345</f>
        <v>53374.398</v>
      </c>
      <c r="L63" s="97">
        <f>E63/E62*100</f>
        <v>2.9699940046704874</v>
      </c>
    </row>
    <row r="64" spans="1:12" ht="14.25">
      <c r="A64" s="17"/>
      <c r="B64" s="17"/>
      <c r="C64" s="15">
        <v>3</v>
      </c>
      <c r="D64" s="15" t="s">
        <v>74</v>
      </c>
      <c r="E64" s="63">
        <v>81296</v>
      </c>
      <c r="F64" s="63">
        <v>32556</v>
      </c>
      <c r="G64" s="76">
        <v>40545</v>
      </c>
      <c r="I64" s="97">
        <f>E64*7.5345</f>
        <v>612524.712</v>
      </c>
      <c r="K64" s="97">
        <v>111988</v>
      </c>
      <c r="L64" s="97">
        <f>K64/E62*100</f>
        <v>46.951395905567274</v>
      </c>
    </row>
    <row r="65" spans="1:9" ht="14.25">
      <c r="A65" s="17"/>
      <c r="B65" s="17"/>
      <c r="C65" s="15">
        <v>3</v>
      </c>
      <c r="D65" s="15" t="s">
        <v>79</v>
      </c>
      <c r="E65" s="63">
        <v>30692</v>
      </c>
      <c r="F65" s="63">
        <v>0</v>
      </c>
      <c r="G65" s="76">
        <v>0</v>
      </c>
      <c r="I65" s="97">
        <f>E65*7.5345</f>
        <v>231248.874</v>
      </c>
    </row>
    <row r="66" spans="1:12" ht="14.25">
      <c r="A66" s="17"/>
      <c r="B66" s="17"/>
      <c r="C66" s="15">
        <v>5</v>
      </c>
      <c r="D66" s="15" t="s">
        <v>76</v>
      </c>
      <c r="E66" s="63">
        <v>58478</v>
      </c>
      <c r="F66" s="63">
        <v>3398</v>
      </c>
      <c r="G66" s="76">
        <v>4126</v>
      </c>
      <c r="I66" s="97">
        <f>E66*7.5345</f>
        <v>440602.49100000004</v>
      </c>
      <c r="L66" s="97">
        <f>E66/E62*100</f>
        <v>24.517124421953806</v>
      </c>
    </row>
    <row r="67" spans="1:12" ht="14.25">
      <c r="A67" s="17"/>
      <c r="B67" s="17"/>
      <c r="C67" s="15">
        <v>4</v>
      </c>
      <c r="D67" s="15" t="s">
        <v>80</v>
      </c>
      <c r="E67" s="63">
        <v>57817</v>
      </c>
      <c r="F67" s="63">
        <v>63000</v>
      </c>
      <c r="G67" s="122">
        <v>0</v>
      </c>
      <c r="I67" s="97">
        <f>E67*7.5345</f>
        <v>435622.1865</v>
      </c>
      <c r="L67" s="97">
        <f>E67/E62*100</f>
        <v>24.23999765217865</v>
      </c>
    </row>
    <row r="68" spans="1:12" ht="26.25">
      <c r="A68" s="17"/>
      <c r="B68" s="17"/>
      <c r="C68" s="15">
        <v>7</v>
      </c>
      <c r="D68" s="19" t="s">
        <v>78</v>
      </c>
      <c r="E68" s="63">
        <v>3152</v>
      </c>
      <c r="F68" s="63">
        <v>139</v>
      </c>
      <c r="G68" s="76">
        <v>14606</v>
      </c>
      <c r="I68" s="97">
        <f>E68*7.5345</f>
        <v>23748.744000000002</v>
      </c>
      <c r="L68" s="97">
        <f>E68/E62*100</f>
        <v>1.3214880156297821</v>
      </c>
    </row>
    <row r="69" spans="1:7" ht="14.25">
      <c r="A69" s="17"/>
      <c r="B69" s="17"/>
      <c r="C69" s="15"/>
      <c r="D69" s="15"/>
      <c r="E69" s="63"/>
      <c r="F69" s="63"/>
      <c r="G69" s="76"/>
    </row>
    <row r="70" spans="1:9" ht="14.25">
      <c r="A70" s="17"/>
      <c r="B70" s="17"/>
      <c r="C70" s="15"/>
      <c r="D70" s="15"/>
      <c r="E70" s="63">
        <f>E59+E35</f>
        <v>3826471</v>
      </c>
      <c r="F70" s="63">
        <f>F59+F35</f>
        <v>3574157</v>
      </c>
      <c r="G70" s="63">
        <f>G59+G35</f>
        <v>3569841</v>
      </c>
      <c r="I70">
        <v>1834625</v>
      </c>
    </row>
    <row r="71" spans="1:7" ht="14.25">
      <c r="A71" s="17"/>
      <c r="B71" s="17"/>
      <c r="C71" s="15"/>
      <c r="D71" s="15"/>
      <c r="E71" s="63"/>
      <c r="F71" s="63"/>
      <c r="G71" s="63"/>
    </row>
    <row r="72" spans="1:11" ht="14.25">
      <c r="A72" s="56"/>
      <c r="B72" s="56"/>
      <c r="C72" s="56"/>
      <c r="D72" s="56"/>
      <c r="E72" s="66"/>
      <c r="F72" s="123"/>
      <c r="G72" s="123"/>
      <c r="I72" s="55">
        <f>I70-I62</f>
        <v>37503.59449999989</v>
      </c>
      <c r="J72" s="98">
        <f>I72/7.5345</f>
        <v>4977.582387683308</v>
      </c>
      <c r="K72" s="97" t="s">
        <v>103</v>
      </c>
    </row>
    <row r="73" spans="6:7" ht="14.25">
      <c r="F73" s="124"/>
      <c r="G73" s="124"/>
    </row>
    <row r="74" spans="5:12" s="93" customFormat="1" ht="14.25" hidden="1">
      <c r="E74" s="94">
        <f>E70-E29</f>
        <v>0</v>
      </c>
      <c r="F74" s="94">
        <f>F70-F29</f>
        <v>1</v>
      </c>
      <c r="G74" s="94">
        <f>G70-G29</f>
        <v>0</v>
      </c>
      <c r="J74" s="95"/>
      <c r="K74" s="115"/>
      <c r="L74" s="115"/>
    </row>
    <row r="75" spans="3:12" s="93" customFormat="1" ht="14.25" hidden="1">
      <c r="C75" s="93" t="s">
        <v>118</v>
      </c>
      <c r="D75" s="93" t="s">
        <v>114</v>
      </c>
      <c r="E75" s="94">
        <f>E37+E38+E44+E45+E52+E61+E64+E65</f>
        <v>1182606</v>
      </c>
      <c r="F75" s="94">
        <f>F37+F38+F44+F45+F52+F61+F64+F65</f>
        <v>969275</v>
      </c>
      <c r="G75" s="94">
        <f>G37+G38+G44+G45+G52+G61+G64+G65</f>
        <v>993165</v>
      </c>
      <c r="H75" s="95"/>
      <c r="K75" s="115"/>
      <c r="L75" s="115"/>
    </row>
    <row r="76" spans="4:12" s="93" customFormat="1" ht="14.25" hidden="1">
      <c r="D76" s="95" t="s">
        <v>115</v>
      </c>
      <c r="E76" s="94">
        <f>E67+E57+E53+E47+E46+E40+E39+E55</f>
        <v>2388891</v>
      </c>
      <c r="F76" s="94">
        <f>F67+F57+F53+F47+F46+F40+F39+F55</f>
        <v>2392954</v>
      </c>
      <c r="G76" s="94">
        <f>G67+G57+G53+G47+G46+G40+G39+G55</f>
        <v>2243155</v>
      </c>
      <c r="K76" s="115"/>
      <c r="L76" s="115"/>
    </row>
    <row r="77" spans="4:12" s="93" customFormat="1" ht="14.25" hidden="1">
      <c r="D77" s="93" t="s">
        <v>110</v>
      </c>
      <c r="E77" s="94">
        <f>E66+E58+E48+E41</f>
        <v>217083</v>
      </c>
      <c r="F77" s="94">
        <f>F66+F58+F48+F41</f>
        <v>179081</v>
      </c>
      <c r="G77" s="94">
        <f>G66+G58+G48+G41</f>
        <v>286207</v>
      </c>
      <c r="K77" s="115"/>
      <c r="L77" s="115"/>
    </row>
    <row r="78" spans="4:12" s="93" customFormat="1" ht="14.25" hidden="1">
      <c r="D78" s="93" t="s">
        <v>116</v>
      </c>
      <c r="E78" s="94">
        <f>E49</f>
        <v>2256</v>
      </c>
      <c r="F78" s="94">
        <f>F49</f>
        <v>2256</v>
      </c>
      <c r="G78" s="94">
        <f>G49</f>
        <v>2256</v>
      </c>
      <c r="K78" s="115"/>
      <c r="L78" s="115"/>
    </row>
    <row r="79" spans="4:12" s="93" customFormat="1" ht="14.25" hidden="1">
      <c r="D79" s="95" t="s">
        <v>117</v>
      </c>
      <c r="E79" s="94">
        <f>E68+E50</f>
        <v>5183</v>
      </c>
      <c r="F79" s="94">
        <f>F68+F50</f>
        <v>139</v>
      </c>
      <c r="G79" s="94">
        <f>G68+G50</f>
        <v>14606</v>
      </c>
      <c r="K79" s="115"/>
      <c r="L79" s="115"/>
    </row>
    <row r="80" spans="4:7" ht="14.25" hidden="1">
      <c r="D80" s="93" t="s">
        <v>119</v>
      </c>
      <c r="E80" s="68">
        <f>E21</f>
        <v>30452</v>
      </c>
      <c r="F80" s="68">
        <f>F21</f>
        <v>30452</v>
      </c>
      <c r="G80" s="68">
        <f>G21</f>
        <v>30452</v>
      </c>
    </row>
    <row r="81" spans="5:7" ht="14.25" hidden="1">
      <c r="E81" s="68">
        <f>SUM(E75:E80)</f>
        <v>3826471</v>
      </c>
      <c r="F81" s="68">
        <f>SUM(F75:F80)</f>
        <v>3574157</v>
      </c>
      <c r="G81" s="68">
        <f>SUM(G75:G80)</f>
        <v>3569841</v>
      </c>
    </row>
    <row r="82" ht="14.25" hidden="1">
      <c r="E82" s="68"/>
    </row>
    <row r="83" ht="14.25" hidden="1">
      <c r="E83" s="68">
        <f>E70-E81</f>
        <v>0</v>
      </c>
    </row>
    <row r="84" spans="6:7" ht="14.25" hidden="1">
      <c r="F84" s="68"/>
      <c r="G84" s="68"/>
    </row>
    <row r="85" spans="5:6" ht="14.25">
      <c r="E85" s="68"/>
      <c r="F85" s="68"/>
    </row>
    <row r="86" spans="6:7" ht="14.25">
      <c r="F86" s="68"/>
      <c r="G86" s="68"/>
    </row>
    <row r="88" spans="5:6" ht="14.25">
      <c r="E88" s="68"/>
      <c r="F88" s="68"/>
    </row>
    <row r="89" spans="5:6" ht="14.25">
      <c r="E89" s="68"/>
      <c r="F89" s="68"/>
    </row>
    <row r="90" ht="14.25">
      <c r="F90" s="68"/>
    </row>
    <row r="91" ht="14.25">
      <c r="F91" s="68"/>
    </row>
  </sheetData>
  <sheetProtection/>
  <mergeCells count="5">
    <mergeCell ref="A7:G7"/>
    <mergeCell ref="A32:G32"/>
    <mergeCell ref="A1:G1"/>
    <mergeCell ref="A3:G3"/>
    <mergeCell ref="A5:G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31">
      <selection activeCell="G16" sqref="G1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4" width="39.421875" style="0" customWidth="1"/>
    <col min="5" max="5" width="17.7109375" style="67" customWidth="1"/>
    <col min="6" max="6" width="16.7109375" style="0" customWidth="1"/>
    <col min="7" max="7" width="17.421875" style="0" customWidth="1"/>
    <col min="9" max="9" width="10.00390625" style="0" bestFit="1" customWidth="1"/>
    <col min="11" max="11" width="11.57421875" style="97" bestFit="1" customWidth="1"/>
    <col min="12" max="12" width="9.00390625" style="97" bestFit="1" customWidth="1"/>
  </cols>
  <sheetData>
    <row r="1" spans="1:7" ht="42" customHeight="1">
      <c r="A1" s="133" t="s">
        <v>100</v>
      </c>
      <c r="B1" s="133"/>
      <c r="C1" s="133"/>
      <c r="D1" s="133"/>
      <c r="E1" s="133"/>
      <c r="F1" s="133"/>
      <c r="G1" s="133"/>
    </row>
    <row r="2" spans="1:7" ht="18" customHeight="1">
      <c r="A2" s="5"/>
      <c r="B2" s="5"/>
      <c r="C2" s="5"/>
      <c r="D2" s="5"/>
      <c r="E2" s="61"/>
      <c r="F2" s="5"/>
      <c r="G2" s="5"/>
    </row>
    <row r="3" spans="1:7" ht="15">
      <c r="A3" s="133" t="s">
        <v>35</v>
      </c>
      <c r="B3" s="133"/>
      <c r="C3" s="133"/>
      <c r="D3" s="133"/>
      <c r="E3" s="133"/>
      <c r="F3" s="135"/>
      <c r="G3" s="135"/>
    </row>
    <row r="4" spans="1:7" ht="17.25">
      <c r="A4" s="5"/>
      <c r="B4" s="5"/>
      <c r="C4" s="5"/>
      <c r="D4" s="5"/>
      <c r="E4" s="61"/>
      <c r="F4" s="6"/>
      <c r="G4" s="6"/>
    </row>
    <row r="5" spans="1:7" ht="18" customHeight="1">
      <c r="A5" s="133" t="s">
        <v>15</v>
      </c>
      <c r="B5" s="134"/>
      <c r="C5" s="134"/>
      <c r="D5" s="134"/>
      <c r="E5" s="134"/>
      <c r="F5" s="134"/>
      <c r="G5" s="134"/>
    </row>
    <row r="6" spans="1:7" ht="17.25">
      <c r="A6" s="5"/>
      <c r="B6" s="5"/>
      <c r="C6" s="5"/>
      <c r="D6" s="5"/>
      <c r="E6" s="61"/>
      <c r="F6" s="6"/>
      <c r="G6" s="6"/>
    </row>
    <row r="7" spans="1:7" ht="15">
      <c r="A7" s="133" t="s">
        <v>1</v>
      </c>
      <c r="B7" s="153"/>
      <c r="C7" s="153"/>
      <c r="D7" s="153"/>
      <c r="E7" s="153"/>
      <c r="F7" s="153"/>
      <c r="G7" s="153"/>
    </row>
    <row r="8" spans="1:7" ht="17.25">
      <c r="A8" s="5"/>
      <c r="B8" s="5"/>
      <c r="C8" s="5"/>
      <c r="D8" s="5"/>
      <c r="E8" s="61"/>
      <c r="F8" s="6"/>
      <c r="G8" s="6"/>
    </row>
    <row r="9" spans="1:7" ht="26.25">
      <c r="A9" s="25" t="s">
        <v>16</v>
      </c>
      <c r="B9" s="24" t="s">
        <v>17</v>
      </c>
      <c r="C9" s="24" t="s">
        <v>18</v>
      </c>
      <c r="D9" s="24" t="s">
        <v>14</v>
      </c>
      <c r="E9" s="62" t="s">
        <v>49</v>
      </c>
      <c r="F9" s="25" t="s">
        <v>50</v>
      </c>
      <c r="G9" s="25" t="s">
        <v>51</v>
      </c>
    </row>
    <row r="10" spans="1:7" ht="15.75" customHeight="1">
      <c r="A10" s="13">
        <v>6</v>
      </c>
      <c r="B10" s="13"/>
      <c r="C10" s="13"/>
      <c r="D10" s="13" t="s">
        <v>19</v>
      </c>
      <c r="E10" s="63">
        <f>E11+E13+E15+E17+E20</f>
        <v>2787647</v>
      </c>
      <c r="F10" s="11">
        <f>F11+F13+F15+F17+F20</f>
        <v>2572444</v>
      </c>
      <c r="G10" s="11">
        <f>G11+G13+G15+G17+G20</f>
        <v>2743691</v>
      </c>
    </row>
    <row r="11" spans="1:12" s="51" customFormat="1" ht="26.25">
      <c r="A11" s="13"/>
      <c r="B11" s="13">
        <v>63</v>
      </c>
      <c r="C11" s="13"/>
      <c r="D11" s="13" t="s">
        <v>53</v>
      </c>
      <c r="E11" s="64">
        <f>E12</f>
        <v>217083</v>
      </c>
      <c r="F11" s="50">
        <f>F12</f>
        <v>159631</v>
      </c>
      <c r="G11" s="50">
        <f>G12</f>
        <v>252040</v>
      </c>
      <c r="K11" s="113"/>
      <c r="L11" s="113"/>
    </row>
    <row r="12" spans="1:7" ht="14.25">
      <c r="A12" s="14"/>
      <c r="B12" s="14"/>
      <c r="C12" s="15">
        <v>5</v>
      </c>
      <c r="D12" s="15" t="s">
        <v>56</v>
      </c>
      <c r="E12" s="87">
        <v>217083</v>
      </c>
      <c r="F12" s="11">
        <v>159631</v>
      </c>
      <c r="G12" s="11">
        <v>252040</v>
      </c>
    </row>
    <row r="13" spans="1:12" s="51" customFormat="1" ht="14.25">
      <c r="A13" s="29"/>
      <c r="B13" s="29">
        <v>64</v>
      </c>
      <c r="C13" s="52"/>
      <c r="D13" s="52" t="s">
        <v>63</v>
      </c>
      <c r="E13" s="64">
        <f>E14</f>
        <v>1128</v>
      </c>
      <c r="F13" s="50">
        <f>F14</f>
        <v>531</v>
      </c>
      <c r="G13" s="50">
        <f>G14</f>
        <v>1062</v>
      </c>
      <c r="K13" s="113"/>
      <c r="L13" s="113"/>
    </row>
    <row r="14" spans="1:7" ht="14.25">
      <c r="A14" s="14"/>
      <c r="B14" s="14"/>
      <c r="C14" s="15">
        <v>4</v>
      </c>
      <c r="D14" s="15" t="s">
        <v>64</v>
      </c>
      <c r="E14" s="63">
        <v>1128</v>
      </c>
      <c r="F14" s="11">
        <v>531</v>
      </c>
      <c r="G14" s="11">
        <v>1062</v>
      </c>
    </row>
    <row r="15" spans="1:12" s="51" customFormat="1" ht="47.25" customHeight="1">
      <c r="A15" s="29"/>
      <c r="B15" s="29">
        <v>65</v>
      </c>
      <c r="C15" s="52"/>
      <c r="D15" s="13" t="s">
        <v>65</v>
      </c>
      <c r="E15" s="64">
        <f>E16</f>
        <v>102851</v>
      </c>
      <c r="F15" s="50">
        <f>F16</f>
        <v>100251</v>
      </c>
      <c r="G15" s="50">
        <f>G16</f>
        <v>101578</v>
      </c>
      <c r="K15" s="113"/>
      <c r="L15" s="113"/>
    </row>
    <row r="16" spans="1:7" ht="14.25">
      <c r="A16" s="14"/>
      <c r="B16" s="14"/>
      <c r="C16" s="15">
        <v>4</v>
      </c>
      <c r="D16" s="15" t="s">
        <v>66</v>
      </c>
      <c r="E16" s="63">
        <v>102851</v>
      </c>
      <c r="F16" s="11">
        <v>100251</v>
      </c>
      <c r="G16" s="11">
        <v>101578</v>
      </c>
    </row>
    <row r="17" spans="1:12" s="51" customFormat="1" ht="26.25">
      <c r="A17" s="29"/>
      <c r="B17" s="29">
        <v>66</v>
      </c>
      <c r="C17" s="52"/>
      <c r="D17" s="53" t="s">
        <v>67</v>
      </c>
      <c r="E17" s="64">
        <f>E18+E19</f>
        <v>976622</v>
      </c>
      <c r="F17" s="50">
        <f>F18+F19</f>
        <v>971531</v>
      </c>
      <c r="G17" s="50">
        <f>G18+G19</f>
        <v>995421</v>
      </c>
      <c r="K17" s="113"/>
      <c r="L17" s="113"/>
    </row>
    <row r="18" spans="1:7" ht="14.25">
      <c r="A18" s="14"/>
      <c r="B18" s="14"/>
      <c r="C18" s="15">
        <v>3</v>
      </c>
      <c r="D18" s="17" t="s">
        <v>42</v>
      </c>
      <c r="E18" s="63">
        <v>974366</v>
      </c>
      <c r="F18" s="11">
        <v>969275</v>
      </c>
      <c r="G18" s="11">
        <v>993165</v>
      </c>
    </row>
    <row r="19" spans="1:7" ht="14.25">
      <c r="A19" s="14"/>
      <c r="B19" s="29"/>
      <c r="C19" s="15">
        <v>6</v>
      </c>
      <c r="D19" s="17" t="s">
        <v>68</v>
      </c>
      <c r="E19" s="63">
        <v>2256</v>
      </c>
      <c r="F19" s="11">
        <v>2256</v>
      </c>
      <c r="G19" s="11">
        <v>2256</v>
      </c>
    </row>
    <row r="20" spans="1:12" s="51" customFormat="1" ht="33" customHeight="1">
      <c r="A20" s="29"/>
      <c r="B20" s="29">
        <v>67</v>
      </c>
      <c r="C20" s="52"/>
      <c r="D20" s="13" t="s">
        <v>55</v>
      </c>
      <c r="E20" s="64">
        <f>E21+E22</f>
        <v>1489963</v>
      </c>
      <c r="F20" s="50">
        <f>F21+F22</f>
        <v>1340500</v>
      </c>
      <c r="G20" s="50">
        <f>G21+G22</f>
        <v>1393590</v>
      </c>
      <c r="K20" s="113"/>
      <c r="L20" s="113"/>
    </row>
    <row r="21" spans="1:7" ht="40.5" customHeight="1">
      <c r="A21" s="14"/>
      <c r="B21" s="14"/>
      <c r="C21" s="15">
        <v>1</v>
      </c>
      <c r="D21" s="17" t="s">
        <v>69</v>
      </c>
      <c r="E21" s="63">
        <v>30452</v>
      </c>
      <c r="F21" s="11">
        <v>30452</v>
      </c>
      <c r="G21" s="11">
        <v>30452</v>
      </c>
    </row>
    <row r="22" spans="1:7" ht="26.25">
      <c r="A22" s="14"/>
      <c r="B22" s="14"/>
      <c r="C22" s="15">
        <v>4</v>
      </c>
      <c r="D22" s="19" t="s">
        <v>70</v>
      </c>
      <c r="E22" s="63">
        <v>1459511</v>
      </c>
      <c r="F22" s="11">
        <v>1310048</v>
      </c>
      <c r="G22" s="11">
        <v>1363138</v>
      </c>
    </row>
    <row r="23" spans="1:12" s="51" customFormat="1" ht="14.25">
      <c r="A23" s="16">
        <v>7</v>
      </c>
      <c r="B23" s="16"/>
      <c r="C23" s="16"/>
      <c r="D23" s="27" t="s">
        <v>21</v>
      </c>
      <c r="E23" s="64">
        <f>E24</f>
        <v>1466</v>
      </c>
      <c r="F23" s="50">
        <f>F24</f>
        <v>139</v>
      </c>
      <c r="G23" s="50">
        <f>G24</f>
        <v>14606</v>
      </c>
      <c r="K23" s="113"/>
      <c r="L23" s="113"/>
    </row>
    <row r="24" spans="1:12" s="51" customFormat="1" ht="26.25">
      <c r="A24" s="13"/>
      <c r="B24" s="13">
        <v>72</v>
      </c>
      <c r="C24" s="13"/>
      <c r="D24" s="27" t="s">
        <v>52</v>
      </c>
      <c r="E24" s="64">
        <f>E25</f>
        <v>1466</v>
      </c>
      <c r="F24" s="50">
        <f>F25</f>
        <v>139</v>
      </c>
      <c r="G24" s="50">
        <f>G25</f>
        <v>14606</v>
      </c>
      <c r="K24" s="113"/>
      <c r="L24" s="113"/>
    </row>
    <row r="25" spans="1:7" ht="26.25">
      <c r="A25" s="17"/>
      <c r="B25" s="17"/>
      <c r="C25" s="17">
        <v>7</v>
      </c>
      <c r="D25" s="28" t="s">
        <v>52</v>
      </c>
      <c r="E25" s="63">
        <v>1466</v>
      </c>
      <c r="F25" s="11">
        <v>139</v>
      </c>
      <c r="G25" s="12">
        <v>14606</v>
      </c>
    </row>
    <row r="26" spans="1:12" s="51" customFormat="1" ht="14.25">
      <c r="A26" s="13">
        <v>9</v>
      </c>
      <c r="B26" s="13">
        <v>92</v>
      </c>
      <c r="C26" s="13"/>
      <c r="D26" s="27" t="s">
        <v>71</v>
      </c>
      <c r="E26" s="64">
        <f>E27+E28</f>
        <v>1068329</v>
      </c>
      <c r="F26" s="50">
        <f>F27+F28</f>
        <v>1001573</v>
      </c>
      <c r="G26" s="50">
        <f>G27+G28</f>
        <v>811544</v>
      </c>
      <c r="K26" s="113"/>
      <c r="L26" s="113"/>
    </row>
    <row r="27" spans="1:7" ht="14.25">
      <c r="A27" s="17"/>
      <c r="B27" s="17"/>
      <c r="C27" s="17">
        <v>3</v>
      </c>
      <c r="D27" s="28" t="s">
        <v>72</v>
      </c>
      <c r="E27" s="63">
        <v>208241</v>
      </c>
      <c r="F27" s="11">
        <v>0</v>
      </c>
      <c r="G27" s="12">
        <v>0</v>
      </c>
    </row>
    <row r="28" spans="1:7" ht="14.25">
      <c r="A28" s="17"/>
      <c r="B28" s="17"/>
      <c r="C28" s="15">
        <v>4</v>
      </c>
      <c r="D28" s="28" t="s">
        <v>72</v>
      </c>
      <c r="E28" s="63">
        <v>860088</v>
      </c>
      <c r="F28" s="11">
        <v>1001573</v>
      </c>
      <c r="G28" s="12">
        <v>811544</v>
      </c>
    </row>
    <row r="29" spans="1:7" ht="14.25">
      <c r="A29" s="46"/>
      <c r="B29" s="46"/>
      <c r="C29" s="47"/>
      <c r="D29" s="48"/>
      <c r="E29" s="65">
        <f>E26+E23+E10</f>
        <v>3857442</v>
      </c>
      <c r="F29" s="65">
        <f>F26+F23+F10</f>
        <v>3574156</v>
      </c>
      <c r="G29" s="65">
        <f>G26+G23+G10</f>
        <v>3569841</v>
      </c>
    </row>
    <row r="30" spans="1:7" ht="14.25" hidden="1">
      <c r="A30" s="46"/>
      <c r="B30" s="46"/>
      <c r="C30" s="47"/>
      <c r="D30" s="48" t="s">
        <v>73</v>
      </c>
      <c r="E30" s="65">
        <f>E26+E23+E10</f>
        <v>3857442</v>
      </c>
      <c r="F30" s="49">
        <f>F26+F23+F10</f>
        <v>3574156</v>
      </c>
      <c r="G30" s="49">
        <f>G26+G23+G10</f>
        <v>3569841</v>
      </c>
    </row>
    <row r="32" spans="1:7" ht="15">
      <c r="A32" s="133" t="s">
        <v>22</v>
      </c>
      <c r="B32" s="153"/>
      <c r="C32" s="153"/>
      <c r="D32" s="153"/>
      <c r="E32" s="153"/>
      <c r="F32" s="153"/>
      <c r="G32" s="153"/>
    </row>
    <row r="33" spans="1:7" ht="17.25">
      <c r="A33" s="5"/>
      <c r="B33" s="5"/>
      <c r="C33" s="5"/>
      <c r="D33" s="5"/>
      <c r="E33" s="61"/>
      <c r="F33" s="6"/>
      <c r="G33" s="6"/>
    </row>
    <row r="34" spans="1:7" ht="26.25">
      <c r="A34" s="25" t="s">
        <v>16</v>
      </c>
      <c r="B34" s="24" t="s">
        <v>17</v>
      </c>
      <c r="C34" s="24" t="s">
        <v>18</v>
      </c>
      <c r="D34" s="24" t="s">
        <v>23</v>
      </c>
      <c r="E34" s="62" t="s">
        <v>49</v>
      </c>
      <c r="F34" s="25" t="s">
        <v>50</v>
      </c>
      <c r="G34" s="25" t="s">
        <v>51</v>
      </c>
    </row>
    <row r="35" spans="1:7" ht="15.75" customHeight="1">
      <c r="A35" s="13">
        <v>3</v>
      </c>
      <c r="B35" s="13"/>
      <c r="C35" s="13"/>
      <c r="D35" s="13" t="s">
        <v>24</v>
      </c>
      <c r="E35" s="63">
        <f>E36+E42+E51+E54+E56</f>
        <v>3587952</v>
      </c>
      <c r="F35" s="63">
        <f>F36+F42+F51+F54+F56</f>
        <v>3467315</v>
      </c>
      <c r="G35" s="63">
        <f>G36+G42+G51+G54+G56</f>
        <v>3503480</v>
      </c>
    </row>
    <row r="36" spans="1:12" s="51" customFormat="1" ht="15.75" customHeight="1">
      <c r="A36" s="13"/>
      <c r="B36" s="13">
        <v>31</v>
      </c>
      <c r="C36" s="13"/>
      <c r="D36" s="13" t="s">
        <v>25</v>
      </c>
      <c r="E36" s="64">
        <f>SUM(E37:E41)</f>
        <v>1914574</v>
      </c>
      <c r="F36" s="50">
        <f>SUM(F37:F41)</f>
        <v>1924146</v>
      </c>
      <c r="G36" s="50">
        <f>SUM(G37:G41)</f>
        <v>1933767</v>
      </c>
      <c r="K36" s="113"/>
      <c r="L36" s="114">
        <f>SUM(L37:L41)</f>
        <v>100</v>
      </c>
    </row>
    <row r="37" spans="1:7" ht="14.25">
      <c r="A37" s="14"/>
      <c r="B37" s="14"/>
      <c r="C37" s="15">
        <v>3</v>
      </c>
      <c r="D37" s="15" t="s">
        <v>74</v>
      </c>
      <c r="E37" s="63">
        <v>447540</v>
      </c>
      <c r="F37" s="11">
        <v>448664</v>
      </c>
      <c r="G37" s="11">
        <v>451802</v>
      </c>
    </row>
    <row r="38" spans="1:12" ht="14.25">
      <c r="A38" s="14"/>
      <c r="B38" s="14"/>
      <c r="C38" s="15">
        <v>3</v>
      </c>
      <c r="D38" s="15" t="s">
        <v>79</v>
      </c>
      <c r="E38" s="63">
        <v>10000</v>
      </c>
      <c r="F38" s="11">
        <v>0</v>
      </c>
      <c r="G38" s="11">
        <v>0</v>
      </c>
      <c r="K38" s="97">
        <v>457540</v>
      </c>
      <c r="L38" s="97">
        <f>K38/E36*100</f>
        <v>23.897744354618837</v>
      </c>
    </row>
    <row r="39" spans="1:7" ht="14.25">
      <c r="A39" s="14"/>
      <c r="B39" s="14"/>
      <c r="C39" s="15">
        <v>4</v>
      </c>
      <c r="D39" s="15" t="s">
        <v>75</v>
      </c>
      <c r="E39" s="63">
        <v>1153512</v>
      </c>
      <c r="F39" s="11">
        <v>1035482</v>
      </c>
      <c r="G39" s="11">
        <v>1034455</v>
      </c>
    </row>
    <row r="40" spans="1:12" ht="14.25">
      <c r="A40" s="14"/>
      <c r="B40" s="14"/>
      <c r="C40" s="15">
        <v>4</v>
      </c>
      <c r="D40" s="15" t="s">
        <v>80</v>
      </c>
      <c r="E40" s="63">
        <v>213216</v>
      </c>
      <c r="F40" s="11">
        <v>345000</v>
      </c>
      <c r="G40" s="11">
        <v>345000</v>
      </c>
      <c r="K40" s="97">
        <v>1366728</v>
      </c>
      <c r="L40" s="97">
        <f>K40/E36*100</f>
        <v>71.38548836451346</v>
      </c>
    </row>
    <row r="41" spans="1:12" ht="14.25">
      <c r="A41" s="14"/>
      <c r="B41" s="14"/>
      <c r="C41" s="15">
        <v>5</v>
      </c>
      <c r="D41" s="15" t="s">
        <v>76</v>
      </c>
      <c r="E41" s="63">
        <v>90306</v>
      </c>
      <c r="F41" s="11">
        <v>95000</v>
      </c>
      <c r="G41" s="11">
        <v>102510</v>
      </c>
      <c r="L41" s="97">
        <f>E41/E36*100</f>
        <v>4.716767280867702</v>
      </c>
    </row>
    <row r="42" spans="1:12" s="51" customFormat="1" ht="14.25">
      <c r="A42" s="29"/>
      <c r="B42" s="29">
        <v>32</v>
      </c>
      <c r="C42" s="52"/>
      <c r="D42" s="29" t="s">
        <v>38</v>
      </c>
      <c r="E42" s="64">
        <f>SUM(E43:E50)</f>
        <v>1604230</v>
      </c>
      <c r="F42" s="64">
        <f>SUM(F43:F50)</f>
        <v>1539586</v>
      </c>
      <c r="G42" s="50">
        <f>SUM(G43:G50)</f>
        <v>1566130</v>
      </c>
      <c r="K42" s="113"/>
      <c r="L42" s="64">
        <f>SUM(L43:L50)</f>
        <v>100</v>
      </c>
    </row>
    <row r="43" spans="1:12" ht="14.25">
      <c r="A43" s="14"/>
      <c r="B43" s="14"/>
      <c r="C43" s="15">
        <v>1</v>
      </c>
      <c r="D43" s="15" t="s">
        <v>20</v>
      </c>
      <c r="E43" s="63">
        <v>23368</v>
      </c>
      <c r="F43" s="11">
        <v>23368</v>
      </c>
      <c r="G43" s="11">
        <v>23368</v>
      </c>
      <c r="H43" s="54"/>
      <c r="L43" s="97">
        <f>E43/E42*100</f>
        <v>1.4566489842478947</v>
      </c>
    </row>
    <row r="44" spans="1:7" ht="14.25">
      <c r="A44" s="14"/>
      <c r="B44" s="14"/>
      <c r="C44" s="15">
        <v>3</v>
      </c>
      <c r="D44" s="15" t="s">
        <v>74</v>
      </c>
      <c r="E44" s="63">
        <v>442217</v>
      </c>
      <c r="F44" s="11">
        <v>484611</v>
      </c>
      <c r="G44" s="11">
        <v>498038</v>
      </c>
    </row>
    <row r="45" spans="1:12" ht="14.25">
      <c r="A45" s="14"/>
      <c r="B45" s="14"/>
      <c r="C45" s="15">
        <v>3</v>
      </c>
      <c r="D45" s="15" t="s">
        <v>79</v>
      </c>
      <c r="E45" s="63">
        <v>167549</v>
      </c>
      <c r="F45" s="11">
        <v>0</v>
      </c>
      <c r="G45" s="54">
        <v>0</v>
      </c>
      <c r="K45" s="97">
        <v>609766</v>
      </c>
      <c r="L45" s="97">
        <f>K45/E42*100</f>
        <v>38.00988636292801</v>
      </c>
    </row>
    <row r="46" spans="1:7" ht="14.25">
      <c r="A46" s="14"/>
      <c r="B46" s="14"/>
      <c r="C46" s="15">
        <v>4</v>
      </c>
      <c r="D46" s="15" t="s">
        <v>75</v>
      </c>
      <c r="E46" s="63">
        <v>400947</v>
      </c>
      <c r="F46" s="11">
        <v>375341</v>
      </c>
      <c r="G46" s="11">
        <v>431316</v>
      </c>
    </row>
    <row r="47" spans="1:12" ht="14.25">
      <c r="A47" s="14"/>
      <c r="B47" s="14"/>
      <c r="C47" s="15">
        <v>4</v>
      </c>
      <c r="D47" s="15" t="s">
        <v>80</v>
      </c>
      <c r="E47" s="63">
        <v>529330</v>
      </c>
      <c r="F47" s="11">
        <v>593573</v>
      </c>
      <c r="G47" s="11">
        <v>466544</v>
      </c>
      <c r="K47" s="97">
        <v>930277</v>
      </c>
      <c r="L47" s="97">
        <f>K47/E42*100</f>
        <v>57.98900407048865</v>
      </c>
    </row>
    <row r="48" spans="1:12" ht="14.25">
      <c r="A48" s="14"/>
      <c r="B48" s="14"/>
      <c r="C48" s="15">
        <v>5</v>
      </c>
      <c r="D48" s="15" t="s">
        <v>76</v>
      </c>
      <c r="E48" s="63">
        <v>36532</v>
      </c>
      <c r="F48" s="11">
        <v>60437</v>
      </c>
      <c r="G48" s="11">
        <v>144608</v>
      </c>
      <c r="L48" s="97">
        <f>E48/E42*100</f>
        <v>2.2772295743129103</v>
      </c>
    </row>
    <row r="49" spans="1:12" ht="14.25">
      <c r="A49" s="14"/>
      <c r="B49" s="29" t="s">
        <v>54</v>
      </c>
      <c r="C49" s="15">
        <v>6</v>
      </c>
      <c r="D49" s="15" t="s">
        <v>77</v>
      </c>
      <c r="E49" s="63">
        <v>2256</v>
      </c>
      <c r="F49" s="11">
        <v>2256</v>
      </c>
      <c r="G49" s="11">
        <v>2256</v>
      </c>
      <c r="L49" s="97">
        <f>E49/E42*100</f>
        <v>0.14062821415881763</v>
      </c>
    </row>
    <row r="50" spans="1:12" ht="26.25">
      <c r="A50" s="14"/>
      <c r="B50" s="29"/>
      <c r="C50" s="15">
        <v>7</v>
      </c>
      <c r="D50" s="19" t="s">
        <v>78</v>
      </c>
      <c r="E50" s="63">
        <v>2031</v>
      </c>
      <c r="F50" s="11">
        <v>0</v>
      </c>
      <c r="G50" s="11">
        <v>0</v>
      </c>
      <c r="L50" s="97">
        <f>E50/E42*100</f>
        <v>0.12660279386372278</v>
      </c>
    </row>
    <row r="51" spans="1:12" s="51" customFormat="1" ht="14.25">
      <c r="A51" s="29"/>
      <c r="B51" s="29">
        <v>34</v>
      </c>
      <c r="C51" s="52"/>
      <c r="D51" s="60" t="s">
        <v>83</v>
      </c>
      <c r="E51" s="64">
        <f>E52+E53</f>
        <v>3318</v>
      </c>
      <c r="F51" s="64">
        <f>F52+F53</f>
        <v>2787</v>
      </c>
      <c r="G51" s="64">
        <f>G52+G53</f>
        <v>2787</v>
      </c>
      <c r="K51" s="113"/>
      <c r="L51" s="113"/>
    </row>
    <row r="52" spans="1:12" ht="14.25">
      <c r="A52" s="14"/>
      <c r="B52" s="29"/>
      <c r="C52" s="15">
        <v>3</v>
      </c>
      <c r="D52" s="19" t="s">
        <v>74</v>
      </c>
      <c r="E52" s="63">
        <v>3311</v>
      </c>
      <c r="F52" s="11">
        <v>2780</v>
      </c>
      <c r="G52" s="11">
        <v>2780</v>
      </c>
      <c r="L52" s="97">
        <f>E52/E51*100</f>
        <v>99.78902953586498</v>
      </c>
    </row>
    <row r="53" spans="1:7" ht="14.25">
      <c r="A53" s="14"/>
      <c r="B53" s="29"/>
      <c r="C53" s="15">
        <v>4</v>
      </c>
      <c r="D53" s="15" t="s">
        <v>75</v>
      </c>
      <c r="E53" s="63">
        <v>7</v>
      </c>
      <c r="F53" s="11">
        <v>7</v>
      </c>
      <c r="G53" s="11">
        <v>7</v>
      </c>
    </row>
    <row r="54" spans="1:12" s="51" customFormat="1" ht="26.25">
      <c r="A54" s="29"/>
      <c r="B54" s="29">
        <v>36</v>
      </c>
      <c r="C54" s="52"/>
      <c r="D54" s="60" t="s">
        <v>84</v>
      </c>
      <c r="E54" s="64">
        <f>E55</f>
        <v>5309</v>
      </c>
      <c r="F54" s="64">
        <f>F55</f>
        <v>0</v>
      </c>
      <c r="G54" s="64">
        <f>G55</f>
        <v>0</v>
      </c>
      <c r="K54" s="113"/>
      <c r="L54" s="113"/>
    </row>
    <row r="55" spans="1:7" ht="14.25">
      <c r="A55" s="14"/>
      <c r="B55" s="29"/>
      <c r="C55" s="15">
        <v>4</v>
      </c>
      <c r="D55" s="15" t="s">
        <v>75</v>
      </c>
      <c r="E55" s="63">
        <v>5309</v>
      </c>
      <c r="F55" s="11">
        <v>0</v>
      </c>
      <c r="G55" s="11">
        <v>0</v>
      </c>
    </row>
    <row r="56" spans="1:12" s="51" customFormat="1" ht="14.25">
      <c r="A56" s="29"/>
      <c r="B56" s="29">
        <v>38</v>
      </c>
      <c r="C56" s="52"/>
      <c r="D56" s="60" t="s">
        <v>82</v>
      </c>
      <c r="E56" s="64">
        <f>E57+E58</f>
        <v>60521</v>
      </c>
      <c r="F56" s="64">
        <f>F57+F58</f>
        <v>796</v>
      </c>
      <c r="G56" s="64">
        <f>G57+G58</f>
        <v>796</v>
      </c>
      <c r="K56" s="113"/>
      <c r="L56" s="113"/>
    </row>
    <row r="57" spans="1:7" ht="14.25">
      <c r="A57" s="14"/>
      <c r="B57" s="29"/>
      <c r="C57" s="15">
        <v>4</v>
      </c>
      <c r="D57" s="15" t="s">
        <v>80</v>
      </c>
      <c r="E57" s="63">
        <v>59725</v>
      </c>
      <c r="F57" s="11">
        <v>0</v>
      </c>
      <c r="G57" s="11">
        <v>0</v>
      </c>
    </row>
    <row r="58" spans="1:12" ht="14.25">
      <c r="A58" s="14"/>
      <c r="B58" s="29"/>
      <c r="C58" s="15">
        <v>5</v>
      </c>
      <c r="D58" s="19" t="s">
        <v>76</v>
      </c>
      <c r="E58" s="63">
        <v>796</v>
      </c>
      <c r="F58" s="11">
        <v>796</v>
      </c>
      <c r="G58" s="11">
        <v>796</v>
      </c>
      <c r="L58" s="97">
        <f>E58/E56*100</f>
        <v>1.3152459476875795</v>
      </c>
    </row>
    <row r="59" spans="1:12" s="51" customFormat="1" ht="14.25">
      <c r="A59" s="16">
        <v>4</v>
      </c>
      <c r="B59" s="16"/>
      <c r="C59" s="16"/>
      <c r="D59" s="27" t="s">
        <v>26</v>
      </c>
      <c r="E59" s="64">
        <f>E60+E62</f>
        <v>238519</v>
      </c>
      <c r="F59" s="50">
        <f>F60+F62</f>
        <v>106841</v>
      </c>
      <c r="G59" s="50">
        <f>G60+G62</f>
        <v>66361</v>
      </c>
      <c r="K59" s="113"/>
      <c r="L59" s="113"/>
    </row>
    <row r="60" spans="1:12" s="51" customFormat="1" ht="26.25">
      <c r="A60" s="13"/>
      <c r="B60" s="13">
        <v>41</v>
      </c>
      <c r="C60" s="13"/>
      <c r="D60" s="27" t="s">
        <v>27</v>
      </c>
      <c r="E60" s="50">
        <f>E61</f>
        <v>0</v>
      </c>
      <c r="F60" s="50">
        <f>F61</f>
        <v>664</v>
      </c>
      <c r="G60" s="50">
        <f>G61</f>
        <v>0</v>
      </c>
      <c r="K60" s="113"/>
      <c r="L60" s="113"/>
    </row>
    <row r="61" spans="1:7" ht="14.25">
      <c r="A61" s="17"/>
      <c r="B61" s="17"/>
      <c r="C61" s="15">
        <v>3</v>
      </c>
      <c r="D61" s="15" t="s">
        <v>74</v>
      </c>
      <c r="E61" s="63">
        <v>0</v>
      </c>
      <c r="F61" s="11">
        <v>664</v>
      </c>
      <c r="G61" s="12">
        <v>0</v>
      </c>
    </row>
    <row r="62" spans="1:12" s="51" customFormat="1" ht="26.25">
      <c r="A62" s="13"/>
      <c r="B62" s="13">
        <v>42</v>
      </c>
      <c r="C62" s="52"/>
      <c r="D62" s="27" t="s">
        <v>58</v>
      </c>
      <c r="E62" s="64">
        <f>SUM(E63:E68)</f>
        <v>238519</v>
      </c>
      <c r="F62" s="64">
        <f>SUM(F63:F68)</f>
        <v>106177</v>
      </c>
      <c r="G62" s="64">
        <f>SUM(G63:G68)</f>
        <v>66361</v>
      </c>
      <c r="I62" s="64">
        <f>SUM(I63:I68)</f>
        <v>1797121.4055</v>
      </c>
      <c r="K62" s="113"/>
      <c r="L62" s="64">
        <f>SUM(L63:L68)</f>
        <v>100.00000000000001</v>
      </c>
    </row>
    <row r="63" spans="1:12" ht="14.25">
      <c r="A63" s="17"/>
      <c r="B63" s="17"/>
      <c r="C63" s="15">
        <v>1</v>
      </c>
      <c r="D63" s="28" t="s">
        <v>81</v>
      </c>
      <c r="E63" s="63">
        <v>7084</v>
      </c>
      <c r="F63" s="63">
        <v>7084</v>
      </c>
      <c r="G63" s="76">
        <v>7084</v>
      </c>
      <c r="I63" s="97">
        <f>E63*7.5345</f>
        <v>53374.398</v>
      </c>
      <c r="L63" s="97">
        <f>E63/E62*100</f>
        <v>2.9699940046704874</v>
      </c>
    </row>
    <row r="64" spans="1:12" ht="14.25">
      <c r="A64" s="17"/>
      <c r="B64" s="17"/>
      <c r="C64" s="15">
        <v>3</v>
      </c>
      <c r="D64" s="15" t="s">
        <v>74</v>
      </c>
      <c r="E64" s="63">
        <v>81296</v>
      </c>
      <c r="F64" s="63">
        <v>32556</v>
      </c>
      <c r="G64" s="76">
        <v>40545</v>
      </c>
      <c r="I64" s="97">
        <f>E64*7.5345</f>
        <v>612524.712</v>
      </c>
      <c r="K64" s="97">
        <v>111988</v>
      </c>
      <c r="L64" s="97">
        <f>K64/E62*100</f>
        <v>46.951395905567274</v>
      </c>
    </row>
    <row r="65" spans="1:9" ht="14.25">
      <c r="A65" s="17"/>
      <c r="B65" s="17"/>
      <c r="C65" s="15">
        <v>3</v>
      </c>
      <c r="D65" s="15" t="s">
        <v>79</v>
      </c>
      <c r="E65" s="63">
        <v>30692</v>
      </c>
      <c r="F65" s="11">
        <v>0</v>
      </c>
      <c r="G65" s="12">
        <v>0</v>
      </c>
      <c r="I65" s="97">
        <f>E65*7.5345</f>
        <v>231248.874</v>
      </c>
    </row>
    <row r="66" spans="1:12" ht="14.25">
      <c r="A66" s="17"/>
      <c r="B66" s="17"/>
      <c r="C66" s="15">
        <v>5</v>
      </c>
      <c r="D66" s="15" t="s">
        <v>76</v>
      </c>
      <c r="E66" s="63">
        <v>58478</v>
      </c>
      <c r="F66" s="11">
        <v>3398</v>
      </c>
      <c r="G66" s="12">
        <v>4126</v>
      </c>
      <c r="I66" s="97">
        <f>E66*7.5345</f>
        <v>440602.49100000004</v>
      </c>
      <c r="L66" s="97">
        <f>E66/E62*100</f>
        <v>24.517124421953806</v>
      </c>
    </row>
    <row r="67" spans="1:12" ht="14.25">
      <c r="A67" s="17"/>
      <c r="B67" s="17"/>
      <c r="C67" s="15">
        <v>4</v>
      </c>
      <c r="D67" s="15" t="s">
        <v>80</v>
      </c>
      <c r="E67" s="63">
        <v>57817</v>
      </c>
      <c r="F67" s="11">
        <v>63000</v>
      </c>
      <c r="G67" s="12"/>
      <c r="I67" s="97">
        <f>E67*7.5345</f>
        <v>435622.1865</v>
      </c>
      <c r="L67" s="97">
        <f>E67/E62*100</f>
        <v>24.23999765217865</v>
      </c>
    </row>
    <row r="68" spans="1:12" ht="26.25">
      <c r="A68" s="17"/>
      <c r="B68" s="17"/>
      <c r="C68" s="15">
        <v>7</v>
      </c>
      <c r="D68" s="19" t="s">
        <v>78</v>
      </c>
      <c r="E68" s="63">
        <v>3152</v>
      </c>
      <c r="F68" s="11">
        <v>139</v>
      </c>
      <c r="G68" s="12">
        <v>14606</v>
      </c>
      <c r="I68" s="97">
        <f>E68*7.5345</f>
        <v>23748.744000000002</v>
      </c>
      <c r="L68" s="97">
        <f>E68/E62*100</f>
        <v>1.3214880156297821</v>
      </c>
    </row>
    <row r="69" spans="1:7" ht="14.25">
      <c r="A69" s="17"/>
      <c r="B69" s="17"/>
      <c r="C69" s="15"/>
      <c r="D69" s="15"/>
      <c r="E69" s="63"/>
      <c r="F69" s="11"/>
      <c r="G69" s="12"/>
    </row>
    <row r="70" spans="1:9" ht="14.25">
      <c r="A70" s="17"/>
      <c r="B70" s="17"/>
      <c r="C70" s="15"/>
      <c r="D70" s="15"/>
      <c r="E70" s="11">
        <f>E59+E35</f>
        <v>3826471</v>
      </c>
      <c r="F70" s="11">
        <f>F59+F35</f>
        <v>3574156</v>
      </c>
      <c r="G70" s="11">
        <f>G59+G35</f>
        <v>3569841</v>
      </c>
      <c r="I70">
        <v>1834625</v>
      </c>
    </row>
    <row r="71" spans="1:7" ht="14.25">
      <c r="A71" s="17"/>
      <c r="B71" s="17"/>
      <c r="C71" s="15"/>
      <c r="D71" s="15"/>
      <c r="E71" s="11"/>
      <c r="F71" s="11"/>
      <c r="G71" s="11"/>
    </row>
    <row r="72" spans="1:11" ht="14.25">
      <c r="A72" s="56"/>
      <c r="B72" s="56"/>
      <c r="C72" s="56"/>
      <c r="D72" s="56"/>
      <c r="E72" s="66"/>
      <c r="F72" s="69"/>
      <c r="G72" s="69"/>
      <c r="I72" s="55">
        <f>I70-I62</f>
        <v>37503.59449999989</v>
      </c>
      <c r="J72" s="98">
        <f>I72/7.5345</f>
        <v>4977.582387683308</v>
      </c>
      <c r="K72" s="97" t="s">
        <v>103</v>
      </c>
    </row>
    <row r="73" spans="6:7" ht="14.25">
      <c r="F73" s="75"/>
      <c r="G73" s="75"/>
    </row>
    <row r="74" spans="5:12" s="93" customFormat="1" ht="14.25">
      <c r="E74" s="94">
        <f>E70-E29</f>
        <v>-30971</v>
      </c>
      <c r="F74" s="94">
        <f>F70-F29</f>
        <v>0</v>
      </c>
      <c r="G74" s="94">
        <f>G70-G29</f>
        <v>0</v>
      </c>
      <c r="J74" s="95"/>
      <c r="K74" s="115"/>
      <c r="L74" s="115"/>
    </row>
    <row r="75" spans="5:12" s="93" customFormat="1" ht="14.25">
      <c r="E75" s="94"/>
      <c r="F75" s="95"/>
      <c r="G75" s="95"/>
      <c r="H75" s="95"/>
      <c r="K75" s="115"/>
      <c r="L75" s="115"/>
    </row>
    <row r="76" spans="4:12" s="93" customFormat="1" ht="14.25">
      <c r="D76" s="95"/>
      <c r="E76" s="96"/>
      <c r="F76" s="95"/>
      <c r="G76" s="95"/>
      <c r="K76" s="115"/>
      <c r="L76" s="115"/>
    </row>
    <row r="77" spans="5:12" s="93" customFormat="1" ht="14.25">
      <c r="E77" s="96"/>
      <c r="F77" s="95"/>
      <c r="G77" s="95"/>
      <c r="K77" s="115"/>
      <c r="L77" s="115"/>
    </row>
    <row r="78" spans="5:12" s="93" customFormat="1" ht="14.25">
      <c r="E78" s="94"/>
      <c r="F78" s="95"/>
      <c r="G78" s="95"/>
      <c r="K78" s="115"/>
      <c r="L78" s="115"/>
    </row>
    <row r="79" spans="4:12" s="93" customFormat="1" ht="14.25">
      <c r="D79" s="95"/>
      <c r="E79" s="94"/>
      <c r="F79" s="95"/>
      <c r="G79" s="95"/>
      <c r="K79" s="115"/>
      <c r="L79" s="115"/>
    </row>
    <row r="81" ht="14.25">
      <c r="F81" s="55"/>
    </row>
    <row r="82" ht="14.25">
      <c r="E82" s="68"/>
    </row>
    <row r="84" spans="6:7" ht="14.25">
      <c r="F84" s="55"/>
      <c r="G84" s="55"/>
    </row>
    <row r="85" spans="5:6" ht="14.25">
      <c r="E85" s="68"/>
      <c r="F85" s="55"/>
    </row>
    <row r="86" spans="6:7" ht="14.25">
      <c r="F86" s="55"/>
      <c r="G86" s="55"/>
    </row>
    <row r="88" spans="5:6" ht="14.25">
      <c r="E88" s="68"/>
      <c r="F88" s="55"/>
    </row>
    <row r="89" spans="5:6" ht="14.25">
      <c r="E89" s="68"/>
      <c r="F89" s="55"/>
    </row>
    <row r="90" ht="14.25">
      <c r="F90" s="55"/>
    </row>
    <row r="91" ht="14.25">
      <c r="F91" s="55"/>
    </row>
  </sheetData>
  <sheetProtection/>
  <mergeCells count="5">
    <mergeCell ref="A1:G1"/>
    <mergeCell ref="A3:G3"/>
    <mergeCell ref="A5:G5"/>
    <mergeCell ref="A7:G7"/>
    <mergeCell ref="A32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60" zoomScalePageLayoutView="0" workbookViewId="0" topLeftCell="A1">
      <selection activeCell="D31" sqref="D31"/>
    </sheetView>
  </sheetViews>
  <sheetFormatPr defaultColWidth="9.140625" defaultRowHeight="15"/>
  <cols>
    <col min="1" max="1" width="37.7109375" style="0" customWidth="1"/>
    <col min="2" max="4" width="25.28125" style="0" customWidth="1"/>
  </cols>
  <sheetData>
    <row r="1" spans="1:4" ht="42" customHeight="1">
      <c r="A1" s="133" t="s">
        <v>100</v>
      </c>
      <c r="B1" s="133"/>
      <c r="C1" s="133"/>
      <c r="D1" s="133"/>
    </row>
    <row r="2" spans="1:4" ht="18" customHeight="1">
      <c r="A2" s="5"/>
      <c r="B2" s="5"/>
      <c r="C2" s="5"/>
      <c r="D2" s="5"/>
    </row>
    <row r="3" spans="1:4" ht="15">
      <c r="A3" s="133" t="s">
        <v>35</v>
      </c>
      <c r="B3" s="133"/>
      <c r="C3" s="135"/>
      <c r="D3" s="135"/>
    </row>
    <row r="4" spans="1:4" ht="17.25">
      <c r="A4" s="5"/>
      <c r="B4" s="5"/>
      <c r="C4" s="6"/>
      <c r="D4" s="6"/>
    </row>
    <row r="5" spans="1:4" ht="18" customHeight="1">
      <c r="A5" s="133" t="s">
        <v>15</v>
      </c>
      <c r="B5" s="134"/>
      <c r="C5" s="134"/>
      <c r="D5" s="134"/>
    </row>
    <row r="6" spans="1:4" ht="17.25">
      <c r="A6" s="5"/>
      <c r="B6" s="5"/>
      <c r="C6" s="6"/>
      <c r="D6" s="6"/>
    </row>
    <row r="7" spans="1:4" ht="15">
      <c r="A7" s="133" t="s">
        <v>28</v>
      </c>
      <c r="B7" s="153"/>
      <c r="C7" s="153"/>
      <c r="D7" s="153"/>
    </row>
    <row r="8" spans="1:4" ht="17.25">
      <c r="A8" s="5"/>
      <c r="B8" s="5"/>
      <c r="C8" s="6"/>
      <c r="D8" s="6"/>
    </row>
    <row r="9" spans="1:4" ht="26.25">
      <c r="A9" s="25" t="s">
        <v>29</v>
      </c>
      <c r="B9" s="25" t="s">
        <v>49</v>
      </c>
      <c r="C9" s="25" t="s">
        <v>50</v>
      </c>
      <c r="D9" s="25" t="s">
        <v>51</v>
      </c>
    </row>
    <row r="10" spans="1:4" ht="15.75" customHeight="1">
      <c r="A10" s="13" t="s">
        <v>30</v>
      </c>
      <c r="B10" s="11">
        <f>B11</f>
        <v>3826471</v>
      </c>
      <c r="C10" s="11">
        <f>C11</f>
        <v>3574156</v>
      </c>
      <c r="D10" s="11">
        <f>D11</f>
        <v>3569841</v>
      </c>
    </row>
    <row r="11" spans="1:4" ht="15.75" customHeight="1">
      <c r="A11" s="13" t="s">
        <v>85</v>
      </c>
      <c r="B11" s="11">
        <f>B12</f>
        <v>3826471</v>
      </c>
      <c r="C11" s="11">
        <f>C12</f>
        <v>3574156</v>
      </c>
      <c r="D11" s="11">
        <f>D12</f>
        <v>3569841</v>
      </c>
    </row>
    <row r="12" spans="1:4" ht="14.25">
      <c r="A12" s="19" t="s">
        <v>86</v>
      </c>
      <c r="B12" s="11">
        <v>3826471</v>
      </c>
      <c r="C12" s="11">
        <v>3574156</v>
      </c>
      <c r="D12" s="11">
        <v>3569841</v>
      </c>
    </row>
    <row r="13" spans="1:4" ht="14.25">
      <c r="A13" s="18"/>
      <c r="B13" s="11"/>
      <c r="C13" s="11"/>
      <c r="D13" s="11"/>
    </row>
    <row r="14" spans="1:4" ht="14.25">
      <c r="A14" s="13"/>
      <c r="B14" s="11"/>
      <c r="C14" s="11"/>
      <c r="D14" s="12"/>
    </row>
    <row r="15" spans="1:4" ht="14.25">
      <c r="A15" s="20"/>
      <c r="B15" s="11"/>
      <c r="C15" s="11"/>
      <c r="D15" s="12"/>
    </row>
  </sheetData>
  <sheetProtection/>
  <mergeCells count="4">
    <mergeCell ref="A1:D1"/>
    <mergeCell ref="A3:D3"/>
    <mergeCell ref="A5:D5"/>
    <mergeCell ref="A7:D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9" width="25.28125" style="0" customWidth="1"/>
  </cols>
  <sheetData>
    <row r="1" spans="1:9" ht="42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133" t="s">
        <v>35</v>
      </c>
      <c r="B3" s="133"/>
      <c r="C3" s="133"/>
      <c r="D3" s="133"/>
      <c r="E3" s="133"/>
      <c r="F3" s="133"/>
      <c r="G3" s="133"/>
      <c r="H3" s="135"/>
      <c r="I3" s="135"/>
    </row>
    <row r="4" spans="1:9" ht="17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133" t="s">
        <v>31</v>
      </c>
      <c r="B5" s="134"/>
      <c r="C5" s="134"/>
      <c r="D5" s="134"/>
      <c r="E5" s="134"/>
      <c r="F5" s="134"/>
      <c r="G5" s="134"/>
      <c r="H5" s="134"/>
      <c r="I5" s="134"/>
    </row>
    <row r="6" spans="1:9" ht="17.25">
      <c r="A6" s="5"/>
      <c r="B6" s="5"/>
      <c r="C6" s="5"/>
      <c r="D6" s="5"/>
      <c r="E6" s="5"/>
      <c r="F6" s="5"/>
      <c r="G6" s="5"/>
      <c r="H6" s="6"/>
      <c r="I6" s="6"/>
    </row>
    <row r="7" spans="1:9" ht="26.25">
      <c r="A7" s="25" t="s">
        <v>16</v>
      </c>
      <c r="B7" s="24" t="s">
        <v>17</v>
      </c>
      <c r="C7" s="24" t="s">
        <v>18</v>
      </c>
      <c r="D7" s="24" t="s">
        <v>61</v>
      </c>
      <c r="E7" s="24" t="s">
        <v>12</v>
      </c>
      <c r="F7" s="25" t="s">
        <v>13</v>
      </c>
      <c r="G7" s="25" t="s">
        <v>49</v>
      </c>
      <c r="H7" s="25" t="s">
        <v>50</v>
      </c>
      <c r="I7" s="25" t="s">
        <v>51</v>
      </c>
    </row>
    <row r="8" spans="1:9" ht="26.25">
      <c r="A8" s="13">
        <v>8</v>
      </c>
      <c r="B8" s="13"/>
      <c r="C8" s="13"/>
      <c r="D8" s="13" t="s">
        <v>32</v>
      </c>
      <c r="E8" s="10"/>
      <c r="F8" s="11"/>
      <c r="G8" s="11"/>
      <c r="H8" s="11"/>
      <c r="I8" s="11"/>
    </row>
    <row r="9" spans="1:9" ht="14.25">
      <c r="A9" s="13"/>
      <c r="B9" s="17">
        <v>84</v>
      </c>
      <c r="C9" s="17"/>
      <c r="D9" s="17" t="s">
        <v>39</v>
      </c>
      <c r="E9" s="10"/>
      <c r="F9" s="11"/>
      <c r="G9" s="11"/>
      <c r="H9" s="11"/>
      <c r="I9" s="11"/>
    </row>
    <row r="10" spans="1:9" ht="26.25">
      <c r="A10" s="14"/>
      <c r="B10" s="14"/>
      <c r="C10" s="15">
        <v>81</v>
      </c>
      <c r="D10" s="19" t="s">
        <v>40</v>
      </c>
      <c r="E10" s="10"/>
      <c r="F10" s="11"/>
      <c r="G10" s="11"/>
      <c r="H10" s="11"/>
      <c r="I10" s="11"/>
    </row>
    <row r="11" spans="1:9" ht="26.25">
      <c r="A11" s="16">
        <v>5</v>
      </c>
      <c r="B11" s="16"/>
      <c r="C11" s="16"/>
      <c r="D11" s="27" t="s">
        <v>33</v>
      </c>
      <c r="E11" s="10"/>
      <c r="F11" s="11"/>
      <c r="G11" s="11"/>
      <c r="H11" s="11"/>
      <c r="I11" s="11"/>
    </row>
    <row r="12" spans="1:9" ht="26.25">
      <c r="A12" s="17"/>
      <c r="B12" s="17">
        <v>54</v>
      </c>
      <c r="C12" s="17"/>
      <c r="D12" s="28" t="s">
        <v>41</v>
      </c>
      <c r="E12" s="10"/>
      <c r="F12" s="11"/>
      <c r="G12" s="11"/>
      <c r="H12" s="11"/>
      <c r="I12" s="12"/>
    </row>
    <row r="13" spans="1:9" ht="14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ht="14.25">
      <c r="A14" s="17"/>
      <c r="B14" s="17"/>
      <c r="C14" s="15">
        <v>31</v>
      </c>
      <c r="D14" s="15" t="s">
        <v>42</v>
      </c>
      <c r="E14" s="10"/>
      <c r="F14" s="11"/>
      <c r="G14" s="11"/>
      <c r="H14" s="11"/>
      <c r="I14" s="12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view="pageBreakPreview" zoomScale="60" zoomScalePageLayoutView="0" workbookViewId="0" topLeftCell="A1">
      <selection activeCell="E114" sqref="E114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00390625" style="0" customWidth="1"/>
    <col min="4" max="4" width="39.28125" style="0" customWidth="1"/>
    <col min="5" max="5" width="19.28125" style="67" customWidth="1"/>
    <col min="6" max="6" width="18.57421875" style="67" customWidth="1"/>
    <col min="7" max="7" width="18.28125" style="96" customWidth="1"/>
    <col min="8" max="9" width="0" style="0" hidden="1" customWidth="1"/>
    <col min="10" max="10" width="9.140625" style="0" hidden="1" customWidth="1"/>
    <col min="11" max="15" width="0" style="0" hidden="1" customWidth="1"/>
  </cols>
  <sheetData>
    <row r="1" spans="1:7" ht="42" customHeight="1">
      <c r="A1" s="133" t="s">
        <v>100</v>
      </c>
      <c r="B1" s="133"/>
      <c r="C1" s="133"/>
      <c r="D1" s="133"/>
      <c r="E1" s="133"/>
      <c r="F1" s="133"/>
      <c r="G1" s="133"/>
    </row>
    <row r="2" spans="1:7" ht="17.25">
      <c r="A2" s="5"/>
      <c r="B2" s="5"/>
      <c r="C2" s="5"/>
      <c r="D2" s="5"/>
      <c r="E2" s="61"/>
      <c r="F2" s="120"/>
      <c r="G2" s="48"/>
    </row>
    <row r="3" spans="1:7" ht="18" customHeight="1">
      <c r="A3" s="133" t="s">
        <v>34</v>
      </c>
      <c r="B3" s="134"/>
      <c r="C3" s="134"/>
      <c r="D3" s="134"/>
      <c r="E3" s="134"/>
      <c r="F3" s="134"/>
      <c r="G3" s="134"/>
    </row>
    <row r="4" spans="1:7" ht="17.25">
      <c r="A4" s="5"/>
      <c r="B4" s="5"/>
      <c r="C4" s="5"/>
      <c r="D4" s="5"/>
      <c r="E4" s="61"/>
      <c r="F4" s="120"/>
      <c r="G4" s="48"/>
    </row>
    <row r="5" spans="1:7" ht="33" customHeight="1">
      <c r="A5" s="157" t="s">
        <v>36</v>
      </c>
      <c r="B5" s="158"/>
      <c r="C5" s="159"/>
      <c r="D5" s="24" t="s">
        <v>37</v>
      </c>
      <c r="E5" s="62" t="s">
        <v>49</v>
      </c>
      <c r="F5" s="62" t="s">
        <v>50</v>
      </c>
      <c r="G5" s="125" t="s">
        <v>51</v>
      </c>
    </row>
    <row r="6" spans="1:9" ht="26.25">
      <c r="A6" s="154" t="s">
        <v>90</v>
      </c>
      <c r="B6" s="155"/>
      <c r="C6" s="156"/>
      <c r="D6" s="31" t="s">
        <v>98</v>
      </c>
      <c r="E6" s="64">
        <f>E7+E44+E51+E57+E65</f>
        <v>3826471.44</v>
      </c>
      <c r="F6" s="64">
        <f>F7+F43+F57+F65+F50</f>
        <v>3574156.35</v>
      </c>
      <c r="G6" s="64">
        <f>G7+G43+G57+G65+G50</f>
        <v>3569840.81</v>
      </c>
      <c r="I6">
        <v>3574156</v>
      </c>
    </row>
    <row r="7" spans="1:7" ht="14.25">
      <c r="A7" s="154" t="s">
        <v>91</v>
      </c>
      <c r="B7" s="155"/>
      <c r="C7" s="156"/>
      <c r="D7" s="31" t="s">
        <v>87</v>
      </c>
      <c r="E7" s="64">
        <f>E8+E17+E27+E34+E36</f>
        <v>3690723</v>
      </c>
      <c r="F7" s="64">
        <f>F8+F17+F28+F34+F36</f>
        <v>3437695</v>
      </c>
      <c r="G7" s="64">
        <f>G8+G17+G28+G34+G36</f>
        <v>3430898</v>
      </c>
    </row>
    <row r="8" spans="1:7" s="51" customFormat="1" ht="14.25">
      <c r="A8" s="160" t="s">
        <v>89</v>
      </c>
      <c r="B8" s="161"/>
      <c r="C8" s="162"/>
      <c r="D8" s="84" t="s">
        <v>42</v>
      </c>
      <c r="E8" s="64">
        <f>E9+E13</f>
        <v>1182606</v>
      </c>
      <c r="F8" s="64">
        <f>F9+F13</f>
        <v>969275</v>
      </c>
      <c r="G8" s="64">
        <f>G9+G13</f>
        <v>993165</v>
      </c>
    </row>
    <row r="9" spans="1:7" s="51" customFormat="1" ht="14.25">
      <c r="A9" s="154">
        <v>3</v>
      </c>
      <c r="B9" s="155"/>
      <c r="C9" s="156"/>
      <c r="D9" s="31" t="s">
        <v>24</v>
      </c>
      <c r="E9" s="119">
        <f>SUM(E10:E12)</f>
        <v>1070618</v>
      </c>
      <c r="F9" s="119">
        <f>SUM(F10:F12)</f>
        <v>936055</v>
      </c>
      <c r="G9" s="126">
        <f>SUM(G10:G12)</f>
        <v>952620</v>
      </c>
    </row>
    <row r="10" spans="1:7" ht="14.25">
      <c r="A10" s="163">
        <v>31</v>
      </c>
      <c r="B10" s="164"/>
      <c r="C10" s="165"/>
      <c r="D10" s="30" t="s">
        <v>25</v>
      </c>
      <c r="E10" s="63">
        <v>457541</v>
      </c>
      <c r="F10" s="63">
        <v>448664</v>
      </c>
      <c r="G10" s="63">
        <v>451802</v>
      </c>
    </row>
    <row r="11" spans="1:7" ht="14.25">
      <c r="A11" s="163">
        <v>32</v>
      </c>
      <c r="B11" s="164"/>
      <c r="C11" s="165"/>
      <c r="D11" s="30" t="s">
        <v>38</v>
      </c>
      <c r="E11" s="63">
        <v>609766</v>
      </c>
      <c r="F11" s="63">
        <v>484611</v>
      </c>
      <c r="G11" s="63">
        <v>498038</v>
      </c>
    </row>
    <row r="12" spans="1:7" ht="14.25">
      <c r="A12" s="57">
        <v>34</v>
      </c>
      <c r="B12" s="58"/>
      <c r="C12" s="59"/>
      <c r="D12" s="77" t="s">
        <v>83</v>
      </c>
      <c r="E12" s="63">
        <v>3311</v>
      </c>
      <c r="F12" s="63">
        <v>2780</v>
      </c>
      <c r="G12" s="63">
        <v>2780</v>
      </c>
    </row>
    <row r="13" spans="1:7" s="51" customFormat="1" ht="19.5" customHeight="1">
      <c r="A13" s="80">
        <v>4</v>
      </c>
      <c r="B13" s="81"/>
      <c r="C13" s="82"/>
      <c r="D13" s="53" t="s">
        <v>26</v>
      </c>
      <c r="E13" s="64">
        <f>E14+E15</f>
        <v>111988</v>
      </c>
      <c r="F13" s="64">
        <f>F14+F15</f>
        <v>33220</v>
      </c>
      <c r="G13" s="64">
        <f>G14+G15</f>
        <v>40545</v>
      </c>
    </row>
    <row r="14" spans="1:7" ht="18" customHeight="1">
      <c r="A14" s="57">
        <v>41</v>
      </c>
      <c r="B14" s="58"/>
      <c r="C14" s="59"/>
      <c r="D14" s="85" t="s">
        <v>27</v>
      </c>
      <c r="E14" s="63">
        <v>0</v>
      </c>
      <c r="F14" s="63">
        <v>664</v>
      </c>
      <c r="G14" s="76">
        <v>0</v>
      </c>
    </row>
    <row r="15" spans="1:7" ht="18" customHeight="1">
      <c r="A15" s="57">
        <v>42</v>
      </c>
      <c r="B15" s="58"/>
      <c r="C15" s="59"/>
      <c r="D15" s="86" t="s">
        <v>58</v>
      </c>
      <c r="E15" s="63">
        <v>111988</v>
      </c>
      <c r="F15" s="63">
        <v>32556</v>
      </c>
      <c r="G15" s="76">
        <v>40545</v>
      </c>
    </row>
    <row r="16" spans="1:7" ht="14.25">
      <c r="A16" s="57"/>
      <c r="B16" s="58"/>
      <c r="C16" s="59"/>
      <c r="D16" s="30"/>
      <c r="E16" s="63"/>
      <c r="F16" s="63"/>
      <c r="G16" s="76"/>
    </row>
    <row r="17" spans="1:7" s="51" customFormat="1" ht="14.25">
      <c r="A17" s="160" t="s">
        <v>89</v>
      </c>
      <c r="B17" s="161"/>
      <c r="C17" s="162"/>
      <c r="D17" s="52" t="s">
        <v>88</v>
      </c>
      <c r="E17" s="64">
        <f>E18+E24</f>
        <v>2388891</v>
      </c>
      <c r="F17" s="64">
        <f>F18+F24</f>
        <v>2392954</v>
      </c>
      <c r="G17" s="64">
        <f>G18+G24</f>
        <v>2243883</v>
      </c>
    </row>
    <row r="18" spans="1:7" s="51" customFormat="1" ht="14.25">
      <c r="A18" s="154">
        <v>3</v>
      </c>
      <c r="B18" s="155"/>
      <c r="C18" s="156"/>
      <c r="D18" s="31"/>
      <c r="E18" s="119">
        <f>SUM(E19:E23)</f>
        <v>2331074</v>
      </c>
      <c r="F18" s="119">
        <f>SUM(F19:F23)</f>
        <v>2329954</v>
      </c>
      <c r="G18" s="126">
        <f>SUM(G19:G23)</f>
        <v>2243155</v>
      </c>
    </row>
    <row r="19" spans="1:8" ht="14.25">
      <c r="A19" s="163">
        <v>31</v>
      </c>
      <c r="B19" s="164"/>
      <c r="C19" s="165"/>
      <c r="D19" s="30" t="s">
        <v>25</v>
      </c>
      <c r="E19" s="63">
        <v>1336716</v>
      </c>
      <c r="F19" s="63">
        <v>1361968</v>
      </c>
      <c r="G19" s="76">
        <v>1347816</v>
      </c>
      <c r="H19">
        <v>1379455</v>
      </c>
    </row>
    <row r="20" spans="1:7" ht="14.25">
      <c r="A20" s="163">
        <v>32</v>
      </c>
      <c r="B20" s="164"/>
      <c r="C20" s="165"/>
      <c r="D20" s="30" t="s">
        <v>38</v>
      </c>
      <c r="E20" s="63">
        <v>929317</v>
      </c>
      <c r="F20" s="63">
        <v>967979</v>
      </c>
      <c r="G20" s="76">
        <v>895332</v>
      </c>
    </row>
    <row r="21" spans="1:7" ht="14.25">
      <c r="A21" s="57">
        <v>34</v>
      </c>
      <c r="B21" s="58"/>
      <c r="C21" s="59"/>
      <c r="D21" s="77" t="s">
        <v>83</v>
      </c>
      <c r="E21" s="63">
        <v>7</v>
      </c>
      <c r="F21" s="63">
        <v>7</v>
      </c>
      <c r="G21" s="76">
        <v>7</v>
      </c>
    </row>
    <row r="22" spans="1:7" ht="14.25">
      <c r="A22" s="57">
        <v>36</v>
      </c>
      <c r="B22" s="58"/>
      <c r="C22" s="59"/>
      <c r="D22" s="79" t="s">
        <v>76</v>
      </c>
      <c r="E22" s="63">
        <v>5309</v>
      </c>
      <c r="F22" s="63"/>
      <c r="G22" s="76"/>
    </row>
    <row r="23" spans="1:7" ht="14.25">
      <c r="A23" s="57">
        <v>38</v>
      </c>
      <c r="B23" s="58"/>
      <c r="C23" s="59"/>
      <c r="D23" s="79" t="s">
        <v>82</v>
      </c>
      <c r="E23" s="63">
        <v>59725</v>
      </c>
      <c r="F23" s="63">
        <v>0</v>
      </c>
      <c r="G23" s="76">
        <v>0</v>
      </c>
    </row>
    <row r="24" spans="1:7" s="51" customFormat="1" ht="14.25">
      <c r="A24" s="80">
        <v>4</v>
      </c>
      <c r="B24" s="81"/>
      <c r="C24" s="82"/>
      <c r="D24" s="31"/>
      <c r="E24" s="64">
        <f>E25+E26</f>
        <v>57817</v>
      </c>
      <c r="F24" s="64">
        <f>F25+F26</f>
        <v>63000</v>
      </c>
      <c r="G24" s="64">
        <f>G25+G26</f>
        <v>728</v>
      </c>
    </row>
    <row r="25" spans="1:7" ht="14.25">
      <c r="A25" s="57">
        <v>41</v>
      </c>
      <c r="B25" s="58"/>
      <c r="C25" s="59"/>
      <c r="D25" s="85" t="s">
        <v>99</v>
      </c>
      <c r="E25" s="63">
        <v>0</v>
      </c>
      <c r="F25" s="63">
        <v>0</v>
      </c>
      <c r="G25" s="76">
        <v>0</v>
      </c>
    </row>
    <row r="26" spans="1:7" ht="14.25">
      <c r="A26" s="57">
        <v>42</v>
      </c>
      <c r="B26" s="58"/>
      <c r="C26" s="59"/>
      <c r="D26" s="86" t="s">
        <v>58</v>
      </c>
      <c r="E26" s="63">
        <v>57817</v>
      </c>
      <c r="F26" s="63">
        <v>63000</v>
      </c>
      <c r="G26" s="76">
        <v>728</v>
      </c>
    </row>
    <row r="27" spans="1:7" ht="14.25">
      <c r="A27" s="160" t="s">
        <v>89</v>
      </c>
      <c r="B27" s="161"/>
      <c r="C27" s="162"/>
      <c r="D27" s="52" t="s">
        <v>76</v>
      </c>
      <c r="E27" s="64">
        <f>E28+E31</f>
        <v>111787</v>
      </c>
      <c r="F27" s="64">
        <f>F28+F31</f>
        <v>73071</v>
      </c>
      <c r="G27" s="64">
        <f>G28+G31</f>
        <v>176988</v>
      </c>
    </row>
    <row r="28" spans="1:7" s="51" customFormat="1" ht="14.25">
      <c r="A28" s="80">
        <v>3</v>
      </c>
      <c r="B28" s="81"/>
      <c r="C28" s="82"/>
      <c r="D28" s="31"/>
      <c r="E28" s="64">
        <f>SUM(E29:E30)</f>
        <v>56707</v>
      </c>
      <c r="F28" s="64">
        <f>SUM(F29:F30)</f>
        <v>73071</v>
      </c>
      <c r="G28" s="64">
        <f>SUM(G29:G30)</f>
        <v>176988</v>
      </c>
    </row>
    <row r="29" spans="1:11" ht="14.25">
      <c r="A29" s="57">
        <v>31</v>
      </c>
      <c r="B29" s="58"/>
      <c r="C29" s="59"/>
      <c r="D29" s="30" t="s">
        <v>25</v>
      </c>
      <c r="E29" s="63">
        <v>52596</v>
      </c>
      <c r="F29" s="63">
        <v>45054</v>
      </c>
      <c r="G29" s="76">
        <v>64800</v>
      </c>
      <c r="I29">
        <v>102510</v>
      </c>
      <c r="J29">
        <v>122049</v>
      </c>
      <c r="K29">
        <f>I29-J29</f>
        <v>-19539</v>
      </c>
    </row>
    <row r="30" spans="1:9" ht="14.25">
      <c r="A30" s="57">
        <v>32</v>
      </c>
      <c r="B30" s="58"/>
      <c r="C30" s="59"/>
      <c r="D30" s="30" t="s">
        <v>38</v>
      </c>
      <c r="E30" s="63">
        <v>4111</v>
      </c>
      <c r="F30" s="63">
        <v>28017</v>
      </c>
      <c r="G30" s="76">
        <v>112188</v>
      </c>
      <c r="I30">
        <v>125016</v>
      </c>
    </row>
    <row r="31" spans="1:7" ht="14.25">
      <c r="A31" s="57">
        <v>4</v>
      </c>
      <c r="B31" s="58"/>
      <c r="C31" s="59"/>
      <c r="D31" s="79"/>
      <c r="E31" s="63">
        <f>E32</f>
        <v>55080</v>
      </c>
      <c r="F31" s="63">
        <f>F32</f>
        <v>0</v>
      </c>
      <c r="G31" s="63">
        <f>G32</f>
        <v>0</v>
      </c>
    </row>
    <row r="32" spans="1:7" ht="14.25">
      <c r="A32" s="57">
        <v>42</v>
      </c>
      <c r="B32" s="58"/>
      <c r="C32" s="59"/>
      <c r="D32" s="86" t="s">
        <v>58</v>
      </c>
      <c r="E32" s="63">
        <v>55080</v>
      </c>
      <c r="F32" s="63">
        <v>0</v>
      </c>
      <c r="G32" s="76">
        <v>0</v>
      </c>
    </row>
    <row r="33" spans="1:7" s="51" customFormat="1" ht="14.25">
      <c r="A33" s="160" t="s">
        <v>89</v>
      </c>
      <c r="B33" s="161"/>
      <c r="C33" s="162"/>
      <c r="D33" s="60" t="s">
        <v>77</v>
      </c>
      <c r="E33" s="64"/>
      <c r="F33" s="64"/>
      <c r="G33" s="122"/>
    </row>
    <row r="34" spans="1:7" s="51" customFormat="1" ht="14.25">
      <c r="A34" s="80">
        <v>3</v>
      </c>
      <c r="B34" s="81"/>
      <c r="C34" s="82"/>
      <c r="D34" s="89"/>
      <c r="E34" s="64">
        <f>E35</f>
        <v>2256</v>
      </c>
      <c r="F34" s="64">
        <f>F35</f>
        <v>2256</v>
      </c>
      <c r="G34" s="64">
        <f>G35</f>
        <v>2256</v>
      </c>
    </row>
    <row r="35" spans="1:7" ht="14.25">
      <c r="A35" s="57">
        <v>32</v>
      </c>
      <c r="B35" s="58"/>
      <c r="C35" s="59"/>
      <c r="D35" s="30" t="s">
        <v>38</v>
      </c>
      <c r="E35" s="63">
        <v>2256</v>
      </c>
      <c r="F35" s="63">
        <v>2256</v>
      </c>
      <c r="G35" s="63">
        <v>2256</v>
      </c>
    </row>
    <row r="36" spans="1:7" s="51" customFormat="1" ht="26.25">
      <c r="A36" s="160" t="s">
        <v>89</v>
      </c>
      <c r="B36" s="161"/>
      <c r="C36" s="162"/>
      <c r="D36" s="60" t="s">
        <v>78</v>
      </c>
      <c r="E36" s="64">
        <f>E37+E39</f>
        <v>5183</v>
      </c>
      <c r="F36" s="64">
        <f>F37+F39</f>
        <v>139</v>
      </c>
      <c r="G36" s="64">
        <f>G37+G39</f>
        <v>14606</v>
      </c>
    </row>
    <row r="37" spans="1:7" s="51" customFormat="1" ht="14.25">
      <c r="A37" s="80">
        <v>3</v>
      </c>
      <c r="B37" s="81"/>
      <c r="C37" s="82"/>
      <c r="D37" s="88"/>
      <c r="E37" s="64">
        <f>E38</f>
        <v>2031</v>
      </c>
      <c r="F37" s="64">
        <f>F38</f>
        <v>0</v>
      </c>
      <c r="G37" s="64">
        <f>G38</f>
        <v>0</v>
      </c>
    </row>
    <row r="38" spans="1:7" ht="14.25">
      <c r="A38" s="57">
        <v>32</v>
      </c>
      <c r="B38" s="58"/>
      <c r="C38" s="59"/>
      <c r="D38" s="30" t="s">
        <v>38</v>
      </c>
      <c r="E38" s="63">
        <v>2031</v>
      </c>
      <c r="F38" s="63">
        <v>0</v>
      </c>
      <c r="G38" s="76">
        <v>0</v>
      </c>
    </row>
    <row r="39" spans="1:7" s="51" customFormat="1" ht="14.25">
      <c r="A39" s="80">
        <v>4</v>
      </c>
      <c r="B39" s="81"/>
      <c r="C39" s="82"/>
      <c r="D39" s="31"/>
      <c r="E39" s="64">
        <f>E40</f>
        <v>3152</v>
      </c>
      <c r="F39" s="64">
        <f>F40</f>
        <v>139</v>
      </c>
      <c r="G39" s="64">
        <f>G40</f>
        <v>14606</v>
      </c>
    </row>
    <row r="40" spans="1:7" ht="15.75" customHeight="1">
      <c r="A40" s="57">
        <v>42</v>
      </c>
      <c r="B40" s="58"/>
      <c r="C40" s="59"/>
      <c r="D40" s="86" t="s">
        <v>58</v>
      </c>
      <c r="E40" s="63">
        <v>3152</v>
      </c>
      <c r="F40" s="63">
        <v>139</v>
      </c>
      <c r="G40" s="76">
        <v>14606</v>
      </c>
    </row>
    <row r="41" spans="1:7" ht="15.75" customHeight="1">
      <c r="A41" s="57"/>
      <c r="B41" s="58"/>
      <c r="C41" s="59"/>
      <c r="D41" s="92"/>
      <c r="E41" s="63"/>
      <c r="F41" s="63"/>
      <c r="G41" s="76"/>
    </row>
    <row r="42" spans="1:7" ht="14.25">
      <c r="A42" s="57"/>
      <c r="B42" s="58"/>
      <c r="C42" s="59"/>
      <c r="D42" s="30"/>
      <c r="E42" s="63"/>
      <c r="F42" s="63"/>
      <c r="G42" s="76"/>
    </row>
    <row r="43" spans="1:7" s="51" customFormat="1" ht="26.25">
      <c r="A43" s="154" t="s">
        <v>92</v>
      </c>
      <c r="B43" s="155"/>
      <c r="C43" s="156"/>
      <c r="D43" s="53" t="s">
        <v>93</v>
      </c>
      <c r="E43" s="64">
        <f>E44</f>
        <v>30452</v>
      </c>
      <c r="F43" s="64">
        <f>F44</f>
        <v>30452</v>
      </c>
      <c r="G43" s="64">
        <f>G44</f>
        <v>30452</v>
      </c>
    </row>
    <row r="44" spans="1:7" s="51" customFormat="1" ht="14.25">
      <c r="A44" s="160" t="s">
        <v>89</v>
      </c>
      <c r="B44" s="161"/>
      <c r="C44" s="162"/>
      <c r="D44" s="77" t="s">
        <v>97</v>
      </c>
      <c r="E44" s="64">
        <f>E46+E48</f>
        <v>30452</v>
      </c>
      <c r="F44" s="64">
        <f>F46+F48</f>
        <v>30452</v>
      </c>
      <c r="G44" s="64">
        <f>G46+G48</f>
        <v>30452</v>
      </c>
    </row>
    <row r="45" spans="1:7" ht="14.25">
      <c r="A45" s="99">
        <v>3</v>
      </c>
      <c r="B45" s="70"/>
      <c r="C45" s="31"/>
      <c r="D45" s="53"/>
      <c r="E45" s="63">
        <f>E46</f>
        <v>23368</v>
      </c>
      <c r="F45" s="63">
        <f>F46</f>
        <v>23368</v>
      </c>
      <c r="G45" s="63">
        <f>G46</f>
        <v>23368</v>
      </c>
    </row>
    <row r="46" spans="1:7" ht="14.25">
      <c r="A46" s="100">
        <v>32</v>
      </c>
      <c r="B46" s="74"/>
      <c r="C46" s="30"/>
      <c r="D46" s="30" t="s">
        <v>38</v>
      </c>
      <c r="E46" s="63">
        <v>23368</v>
      </c>
      <c r="F46" s="63">
        <v>23368</v>
      </c>
      <c r="G46" s="63">
        <v>23368</v>
      </c>
    </row>
    <row r="47" spans="1:7" ht="14.25">
      <c r="A47" s="100">
        <v>4</v>
      </c>
      <c r="B47" s="58"/>
      <c r="C47" s="59"/>
      <c r="D47" s="30"/>
      <c r="E47" s="63">
        <f>E48</f>
        <v>7084</v>
      </c>
      <c r="F47" s="63">
        <f>F48</f>
        <v>7084</v>
      </c>
      <c r="G47" s="63">
        <f>G48</f>
        <v>7084</v>
      </c>
    </row>
    <row r="48" spans="1:7" ht="14.25">
      <c r="A48" s="100">
        <v>42</v>
      </c>
      <c r="B48" s="58"/>
      <c r="C48" s="59"/>
      <c r="D48" s="86" t="s">
        <v>58</v>
      </c>
      <c r="E48" s="63">
        <v>7084</v>
      </c>
      <c r="F48" s="63">
        <v>7084</v>
      </c>
      <c r="G48" s="76">
        <v>7084</v>
      </c>
    </row>
    <row r="49" spans="1:7" ht="14.25">
      <c r="A49" s="100"/>
      <c r="B49" s="58"/>
      <c r="C49" s="59"/>
      <c r="D49" s="92"/>
      <c r="E49" s="63"/>
      <c r="F49" s="63"/>
      <c r="G49" s="76"/>
    </row>
    <row r="50" spans="1:7" s="51" customFormat="1" ht="14.25">
      <c r="A50" s="154" t="s">
        <v>106</v>
      </c>
      <c r="B50" s="155"/>
      <c r="C50" s="156"/>
      <c r="D50" s="53" t="s">
        <v>107</v>
      </c>
      <c r="E50" s="64">
        <f>E51</f>
        <v>30972.44</v>
      </c>
      <c r="F50" s="64">
        <f>F51</f>
        <v>31685.35</v>
      </c>
      <c r="G50" s="64">
        <f>G51</f>
        <v>34166.81</v>
      </c>
    </row>
    <row r="51" spans="1:7" s="51" customFormat="1" ht="14.25">
      <c r="A51" s="160" t="s">
        <v>89</v>
      </c>
      <c r="B51" s="161"/>
      <c r="C51" s="162"/>
      <c r="D51" s="77" t="s">
        <v>104</v>
      </c>
      <c r="E51" s="64">
        <f>E52</f>
        <v>30972.44</v>
      </c>
      <c r="F51" s="64">
        <f>F52</f>
        <v>31685.35</v>
      </c>
      <c r="G51" s="64">
        <f>G52</f>
        <v>34166.81</v>
      </c>
    </row>
    <row r="52" spans="1:7" ht="14.25">
      <c r="A52" s="99">
        <v>3</v>
      </c>
      <c r="B52" s="70"/>
      <c r="C52" s="31"/>
      <c r="D52" s="53"/>
      <c r="E52" s="63">
        <f>E53+E54</f>
        <v>30972.44</v>
      </c>
      <c r="F52" s="63">
        <f>F53+F54</f>
        <v>31685.35</v>
      </c>
      <c r="G52" s="63">
        <f>G53+G54</f>
        <v>34166.81</v>
      </c>
    </row>
    <row r="53" spans="1:7" ht="14.25">
      <c r="A53" s="100">
        <v>31</v>
      </c>
      <c r="B53" s="70"/>
      <c r="C53" s="31"/>
      <c r="D53" s="30" t="s">
        <v>25</v>
      </c>
      <c r="E53" s="63">
        <v>30012</v>
      </c>
      <c r="F53" s="63">
        <v>30749.8</v>
      </c>
      <c r="G53" s="63">
        <v>31638.59</v>
      </c>
    </row>
    <row r="54" spans="1:7" ht="14.25">
      <c r="A54" s="100">
        <v>32</v>
      </c>
      <c r="B54" s="74"/>
      <c r="C54" s="30"/>
      <c r="D54" s="30" t="s">
        <v>38</v>
      </c>
      <c r="E54" s="63">
        <v>960.44</v>
      </c>
      <c r="F54" s="63">
        <v>935.55</v>
      </c>
      <c r="G54" s="63">
        <v>2528.22</v>
      </c>
    </row>
    <row r="55" spans="1:7" ht="14.25">
      <c r="A55" s="100"/>
      <c r="B55" s="58"/>
      <c r="C55" s="59"/>
      <c r="D55" s="30"/>
      <c r="E55" s="63"/>
      <c r="F55" s="63"/>
      <c r="G55" s="63"/>
    </row>
    <row r="56" spans="1:7" ht="25.5" customHeight="1">
      <c r="A56" s="154" t="s">
        <v>102</v>
      </c>
      <c r="B56" s="155"/>
      <c r="C56" s="156"/>
      <c r="D56" s="90" t="s">
        <v>94</v>
      </c>
      <c r="E56" s="63">
        <f>E57</f>
        <v>41144</v>
      </c>
      <c r="F56" s="63">
        <f>F57</f>
        <v>41144</v>
      </c>
      <c r="G56" s="63">
        <f>G57</f>
        <v>41144</v>
      </c>
    </row>
    <row r="57" spans="1:7" ht="15" customHeight="1">
      <c r="A57" s="160" t="s">
        <v>43</v>
      </c>
      <c r="B57" s="161"/>
      <c r="C57" s="162"/>
      <c r="D57" s="78" t="s">
        <v>76</v>
      </c>
      <c r="E57" s="64">
        <f>E58+E62</f>
        <v>41144</v>
      </c>
      <c r="F57" s="64">
        <f>F58+F62</f>
        <v>41144</v>
      </c>
      <c r="G57" s="64">
        <f>G58+G62</f>
        <v>41144</v>
      </c>
    </row>
    <row r="58" spans="1:7" ht="14.25">
      <c r="A58" s="166">
        <v>3</v>
      </c>
      <c r="B58" s="167"/>
      <c r="C58" s="168"/>
      <c r="D58" s="30" t="s">
        <v>24</v>
      </c>
      <c r="E58" s="63">
        <f>SUM(E59:E61)</f>
        <v>37746</v>
      </c>
      <c r="F58" s="63">
        <f>SUM(F59:F61)</f>
        <v>37746</v>
      </c>
      <c r="G58" s="63">
        <f>SUM(G59:G61)</f>
        <v>37746</v>
      </c>
    </row>
    <row r="59" spans="1:7" ht="14.25">
      <c r="A59" s="163">
        <v>31</v>
      </c>
      <c r="B59" s="164"/>
      <c r="C59" s="165"/>
      <c r="D59" s="30" t="s">
        <v>25</v>
      </c>
      <c r="E59" s="63">
        <v>20745</v>
      </c>
      <c r="F59" s="63">
        <v>20745</v>
      </c>
      <c r="G59" s="63">
        <v>20745</v>
      </c>
    </row>
    <row r="60" spans="1:7" ht="14.25">
      <c r="A60" s="163">
        <v>32</v>
      </c>
      <c r="B60" s="164"/>
      <c r="C60" s="165"/>
      <c r="D60" s="30" t="s">
        <v>38</v>
      </c>
      <c r="E60" s="63">
        <v>16205</v>
      </c>
      <c r="F60" s="63">
        <v>16205</v>
      </c>
      <c r="G60" s="63">
        <v>16205</v>
      </c>
    </row>
    <row r="61" spans="1:7" ht="14.25">
      <c r="A61" s="57">
        <v>38</v>
      </c>
      <c r="B61" s="58"/>
      <c r="C61" s="59"/>
      <c r="D61" s="79" t="s">
        <v>95</v>
      </c>
      <c r="E61" s="63">
        <v>796</v>
      </c>
      <c r="F61" s="63">
        <v>796</v>
      </c>
      <c r="G61" s="63">
        <v>796</v>
      </c>
    </row>
    <row r="62" spans="1:7" ht="14.25">
      <c r="A62" s="57">
        <v>4</v>
      </c>
      <c r="B62" s="58"/>
      <c r="C62" s="59"/>
      <c r="D62" s="30"/>
      <c r="E62" s="63">
        <f>E63</f>
        <v>3398</v>
      </c>
      <c r="F62" s="63">
        <f>F63</f>
        <v>3398</v>
      </c>
      <c r="G62" s="63">
        <f>G63</f>
        <v>3398</v>
      </c>
    </row>
    <row r="63" spans="1:11" ht="26.25">
      <c r="A63" s="163">
        <v>42</v>
      </c>
      <c r="B63" s="164"/>
      <c r="C63" s="165"/>
      <c r="D63" s="30" t="s">
        <v>58</v>
      </c>
      <c r="E63" s="63">
        <v>3398</v>
      </c>
      <c r="F63" s="63">
        <v>3398</v>
      </c>
      <c r="G63" s="63">
        <v>3398</v>
      </c>
      <c r="I63" s="118">
        <v>32</v>
      </c>
      <c r="J63" s="55">
        <f>G68+G60+G54+G30</f>
        <v>147136.22</v>
      </c>
      <c r="K63" s="55">
        <f>F68+F60+F54+F30</f>
        <v>61372.55</v>
      </c>
    </row>
    <row r="64" spans="1:7" ht="42">
      <c r="A64" s="154" t="s">
        <v>101</v>
      </c>
      <c r="B64" s="155"/>
      <c r="C64" s="156"/>
      <c r="D64" s="91" t="s">
        <v>96</v>
      </c>
      <c r="E64" s="63">
        <f>E65</f>
        <v>33180</v>
      </c>
      <c r="F64" s="63">
        <f>F65</f>
        <v>33180</v>
      </c>
      <c r="G64" s="63">
        <f>G65</f>
        <v>33180</v>
      </c>
    </row>
    <row r="65" spans="1:14" ht="15" customHeight="1">
      <c r="A65" s="160" t="s">
        <v>43</v>
      </c>
      <c r="B65" s="161"/>
      <c r="C65" s="162"/>
      <c r="D65" s="78" t="s">
        <v>76</v>
      </c>
      <c r="E65" s="64">
        <f>E66</f>
        <v>33180</v>
      </c>
      <c r="F65" s="64">
        <f>F66</f>
        <v>33180</v>
      </c>
      <c r="G65" s="64">
        <f>G66</f>
        <v>33180</v>
      </c>
      <c r="H65" s="55"/>
      <c r="J65" t="s">
        <v>112</v>
      </c>
      <c r="L65" t="s">
        <v>111</v>
      </c>
      <c r="N65" t="s">
        <v>113</v>
      </c>
    </row>
    <row r="66" spans="1:7" ht="15" customHeight="1">
      <c r="A66" s="71">
        <v>3</v>
      </c>
      <c r="B66" s="72"/>
      <c r="C66" s="73"/>
      <c r="D66" s="73"/>
      <c r="E66" s="63">
        <f>E67+E68</f>
        <v>33180</v>
      </c>
      <c r="F66" s="63">
        <f>F67+F68</f>
        <v>33180</v>
      </c>
      <c r="G66" s="63">
        <f>G67+G68</f>
        <v>33180</v>
      </c>
    </row>
    <row r="67" spans="1:9" ht="15" customHeight="1">
      <c r="A67" s="163">
        <v>31</v>
      </c>
      <c r="B67" s="164"/>
      <c r="C67" s="165"/>
      <c r="D67" s="30" t="s">
        <v>25</v>
      </c>
      <c r="E67" s="63">
        <v>16965</v>
      </c>
      <c r="F67" s="63">
        <v>16965</v>
      </c>
      <c r="G67" s="63">
        <v>16965</v>
      </c>
      <c r="H67" s="54"/>
      <c r="I67" s="55"/>
    </row>
    <row r="68" spans="1:14" ht="15" customHeight="1">
      <c r="A68" s="163">
        <v>32</v>
      </c>
      <c r="B68" s="164"/>
      <c r="C68" s="165"/>
      <c r="D68" s="30" t="s">
        <v>38</v>
      </c>
      <c r="E68" s="63">
        <v>16215</v>
      </c>
      <c r="F68" s="63">
        <v>16215</v>
      </c>
      <c r="G68" s="63">
        <v>16215</v>
      </c>
      <c r="I68" s="55"/>
      <c r="J68" s="55">
        <f>E68+E60+E54+E30</f>
        <v>37491.44</v>
      </c>
      <c r="K68">
        <v>31</v>
      </c>
      <c r="L68" s="55">
        <f>F67+F59+F53+F29</f>
        <v>113513.8</v>
      </c>
      <c r="M68" t="s">
        <v>108</v>
      </c>
      <c r="N68" s="55">
        <f>G67+G59+G53+G29</f>
        <v>134148.59</v>
      </c>
    </row>
    <row r="69" spans="1:7" ht="14.25" hidden="1">
      <c r="A69" s="166">
        <v>4</v>
      </c>
      <c r="B69" s="167"/>
      <c r="C69" s="168"/>
      <c r="D69" s="30" t="s">
        <v>26</v>
      </c>
      <c r="E69" s="63"/>
      <c r="F69" s="63"/>
      <c r="G69" s="76"/>
    </row>
    <row r="70" spans="1:7" ht="26.25" hidden="1">
      <c r="A70" s="163">
        <v>42</v>
      </c>
      <c r="B70" s="164"/>
      <c r="C70" s="165"/>
      <c r="D70" s="30" t="s">
        <v>58</v>
      </c>
      <c r="E70" s="63"/>
      <c r="F70" s="63"/>
      <c r="G70" s="76"/>
    </row>
    <row r="71" spans="6:12" ht="14.25" hidden="1">
      <c r="F71" s="67" t="s">
        <v>108</v>
      </c>
      <c r="I71" s="55"/>
      <c r="J71" s="55">
        <f>E19</f>
        <v>1336716</v>
      </c>
      <c r="K71">
        <v>32</v>
      </c>
      <c r="L71" s="55">
        <f>F68+F60+F54+F30</f>
        <v>61372.55</v>
      </c>
    </row>
    <row r="72" spans="3:11" ht="14.25" hidden="1">
      <c r="C72" s="93">
        <v>31</v>
      </c>
      <c r="D72" s="93"/>
      <c r="E72" s="94">
        <f>E67+E59+E53+E29+E19+E10</f>
        <v>1914575</v>
      </c>
      <c r="F72" s="127">
        <f>F67+F59+F53+F29+F19+F10</f>
        <v>1924145.8</v>
      </c>
      <c r="G72" s="94">
        <f>G67+G59+G53+G29+G19+G10</f>
        <v>1933766.59</v>
      </c>
      <c r="J72" s="55">
        <f>E67+E59+E53+E29</f>
        <v>120318</v>
      </c>
      <c r="K72" t="s">
        <v>110</v>
      </c>
    </row>
    <row r="73" spans="3:7" ht="14.25" hidden="1">
      <c r="C73" s="93"/>
      <c r="D73" s="93"/>
      <c r="E73" s="96"/>
      <c r="F73" s="127">
        <v>1924146</v>
      </c>
      <c r="G73" s="96">
        <v>1933767</v>
      </c>
    </row>
    <row r="74" spans="3:11" ht="14.25" hidden="1">
      <c r="C74" s="93"/>
      <c r="D74" s="93"/>
      <c r="E74" s="96"/>
      <c r="F74" s="94">
        <f>F73-F72</f>
        <v>0.19999999995343387</v>
      </c>
      <c r="G74" s="94">
        <f>G73-G72</f>
        <v>0.40999999991618097</v>
      </c>
      <c r="I74" s="116">
        <f>E27+E50+E56+E64</f>
        <v>217083.44</v>
      </c>
      <c r="J74" s="116">
        <f>F27+F50+F56+F64</f>
        <v>179080.35</v>
      </c>
      <c r="K74" s="116">
        <f>G27+G50+G56+G64</f>
        <v>285478.81</v>
      </c>
    </row>
    <row r="75" spans="4:9" ht="14.25" hidden="1">
      <c r="D75" t="s">
        <v>109</v>
      </c>
      <c r="E75" s="68">
        <f>E65+E57+E51+E44+E7</f>
        <v>3826471.44</v>
      </c>
      <c r="F75" s="68">
        <f>F65+F57+F51+F44+F7</f>
        <v>3574156.35</v>
      </c>
      <c r="G75" s="94">
        <f>G65+G57+G51+G44+G7</f>
        <v>3569840.81</v>
      </c>
      <c r="I75">
        <v>186112</v>
      </c>
    </row>
    <row r="76" spans="5:9" ht="14.25" hidden="1">
      <c r="E76" s="68"/>
      <c r="I76" s="55">
        <f>I74-I75</f>
        <v>30971.440000000002</v>
      </c>
    </row>
    <row r="77" spans="5:7" ht="14.25" hidden="1">
      <c r="E77" s="68">
        <f>E75-E6</f>
        <v>0</v>
      </c>
      <c r="F77" s="68">
        <f>F75-F6</f>
        <v>0</v>
      </c>
      <c r="G77" s="94">
        <f>G75-G6</f>
        <v>0</v>
      </c>
    </row>
    <row r="78" ht="14.25" hidden="1"/>
    <row r="79" ht="14.25" hidden="1">
      <c r="E79" s="67">
        <v>3826471</v>
      </c>
    </row>
    <row r="80" ht="14.25" hidden="1">
      <c r="E80" s="68">
        <f>E75-E79</f>
        <v>0.43999999994412065</v>
      </c>
    </row>
    <row r="81" ht="14.25" hidden="1"/>
    <row r="82" spans="3:7" ht="14.25" hidden="1">
      <c r="C82" s="117">
        <v>32</v>
      </c>
      <c r="D82" s="117"/>
      <c r="E82" s="128">
        <f>E68+E60+E54+E46+E38+E35+E30+E20+E11</f>
        <v>1604229.44</v>
      </c>
      <c r="F82" s="128">
        <f>F68+F60+F54+F46+F38+F35+F30+F20+F11</f>
        <v>1539586.55</v>
      </c>
      <c r="G82" s="94">
        <f>G68+G60+G54+G46+G38+G35+G30+G20+G11</f>
        <v>1566130.22</v>
      </c>
    </row>
    <row r="83" spans="3:7" ht="14.25" hidden="1">
      <c r="C83" s="117"/>
      <c r="D83" s="117"/>
      <c r="E83" s="129">
        <v>1604230</v>
      </c>
      <c r="F83" s="129">
        <v>1539586</v>
      </c>
      <c r="G83" s="96">
        <v>1566130</v>
      </c>
    </row>
    <row r="84" spans="3:7" ht="14.25" hidden="1">
      <c r="C84" s="117"/>
      <c r="D84" s="117"/>
      <c r="E84" s="128">
        <f>E82-E83</f>
        <v>-0.5600000000558794</v>
      </c>
      <c r="F84" s="130">
        <f>F82-F83</f>
        <v>0.5500000000465661</v>
      </c>
      <c r="G84" s="94">
        <f>G82-G83</f>
        <v>0.21999999997206032</v>
      </c>
    </row>
    <row r="85" ht="14.25" hidden="1"/>
    <row r="86" spans="3:7" ht="14.25" hidden="1">
      <c r="C86">
        <v>34</v>
      </c>
      <c r="E86" s="68">
        <f>E12+E21</f>
        <v>3318</v>
      </c>
      <c r="F86" s="68">
        <f>F12+F21</f>
        <v>2787</v>
      </c>
      <c r="G86" s="94">
        <f>G12+G21</f>
        <v>2787</v>
      </c>
    </row>
    <row r="87" ht="14.25" hidden="1"/>
    <row r="88" ht="14.25" hidden="1"/>
    <row r="89" ht="14.25" hidden="1"/>
    <row r="90" spans="3:7" ht="14.25" hidden="1">
      <c r="C90">
        <v>36</v>
      </c>
      <c r="E90" s="68">
        <f>E22</f>
        <v>5309</v>
      </c>
      <c r="F90" s="68">
        <f>F22</f>
        <v>0</v>
      </c>
      <c r="G90" s="94">
        <f>G22</f>
        <v>0</v>
      </c>
    </row>
    <row r="91" ht="14.25" hidden="1"/>
    <row r="92" ht="14.25" hidden="1"/>
    <row r="93" spans="3:7" ht="14.25" hidden="1">
      <c r="C93">
        <v>38</v>
      </c>
      <c r="E93" s="68">
        <f>E23+E61</f>
        <v>60521</v>
      </c>
      <c r="F93" s="68">
        <f>F23+F61</f>
        <v>796</v>
      </c>
      <c r="G93" s="94">
        <f>G23+G61</f>
        <v>796</v>
      </c>
    </row>
    <row r="94" ht="14.25" hidden="1"/>
    <row r="95" ht="14.25" hidden="1"/>
    <row r="96" ht="14.25" hidden="1"/>
    <row r="97" spans="3:7" ht="14.25" hidden="1">
      <c r="C97">
        <v>41</v>
      </c>
      <c r="E97" s="68">
        <f>E14+E25</f>
        <v>0</v>
      </c>
      <c r="F97" s="68">
        <f>F14+F25</f>
        <v>664</v>
      </c>
      <c r="G97" s="94">
        <f>G14+G25</f>
        <v>0</v>
      </c>
    </row>
    <row r="98" ht="14.25" hidden="1"/>
    <row r="100" spans="3:7" ht="14.25" hidden="1">
      <c r="C100">
        <v>42</v>
      </c>
      <c r="E100" s="68">
        <f>E15+E26+E32+E40+E48+E63</f>
        <v>238519</v>
      </c>
      <c r="F100" s="68">
        <f>F15+F26+F32+F40+F48+F63</f>
        <v>106177</v>
      </c>
      <c r="G100" s="94">
        <f>G15+G26+G32+G40+G48+G63</f>
        <v>66361</v>
      </c>
    </row>
    <row r="101" ht="14.25" hidden="1">
      <c r="G101" s="96">
        <v>66361</v>
      </c>
    </row>
    <row r="102" ht="14.25" hidden="1">
      <c r="G102" s="94">
        <f>G100-G101</f>
        <v>0</v>
      </c>
    </row>
    <row r="103" ht="14.25" hidden="1"/>
    <row r="104" spans="3:7" ht="14.25" hidden="1">
      <c r="C104" t="s">
        <v>76</v>
      </c>
      <c r="E104" s="68">
        <f>E65+E57+E51+E27</f>
        <v>217083.44</v>
      </c>
      <c r="F104" s="68">
        <f>F65+F57+F51+F27</f>
        <v>179080.35</v>
      </c>
      <c r="G104" s="68">
        <f>G65+G57+G51+G27</f>
        <v>285478.81</v>
      </c>
    </row>
  </sheetData>
  <sheetProtection/>
  <mergeCells count="32">
    <mergeCell ref="A50:C50"/>
    <mergeCell ref="A69:C69"/>
    <mergeCell ref="A70:C70"/>
    <mergeCell ref="A56:C56"/>
    <mergeCell ref="A57:C57"/>
    <mergeCell ref="A58:C58"/>
    <mergeCell ref="A65:C65"/>
    <mergeCell ref="A63:C63"/>
    <mergeCell ref="A64:C64"/>
    <mergeCell ref="A67:C67"/>
    <mergeCell ref="A68:C68"/>
    <mergeCell ref="A8:C8"/>
    <mergeCell ref="A9:C9"/>
    <mergeCell ref="A11:C11"/>
    <mergeCell ref="A10:C10"/>
    <mergeCell ref="A60:C60"/>
    <mergeCell ref="A18:C18"/>
    <mergeCell ref="A19:C19"/>
    <mergeCell ref="A20:C20"/>
    <mergeCell ref="A43:C43"/>
    <mergeCell ref="A59:C59"/>
    <mergeCell ref="A17:C17"/>
    <mergeCell ref="A27:C27"/>
    <mergeCell ref="A33:C33"/>
    <mergeCell ref="A36:C36"/>
    <mergeCell ref="A44:C44"/>
    <mergeCell ref="A51:C51"/>
    <mergeCell ref="A6:C6"/>
    <mergeCell ref="A7:C7"/>
    <mergeCell ref="A1:G1"/>
    <mergeCell ref="A3:G3"/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60" zoomScalePageLayoutView="0" workbookViewId="0" topLeftCell="A1">
      <selection activeCell="G72" sqref="G72"/>
    </sheetView>
  </sheetViews>
  <sheetFormatPr defaultColWidth="9.140625" defaultRowHeight="15"/>
  <cols>
    <col min="1" max="1" width="7.421875" style="0" bestFit="1" customWidth="1"/>
    <col min="2" max="2" width="7.7109375" style="0" customWidth="1"/>
    <col min="3" max="3" width="0.5625" style="0" hidden="1" customWidth="1"/>
    <col min="4" max="4" width="39.28125" style="0" customWidth="1"/>
    <col min="5" max="5" width="11.00390625" style="0" customWidth="1"/>
    <col min="6" max="6" width="11.7109375" style="0" customWidth="1"/>
    <col min="7" max="7" width="11.8515625" style="0" customWidth="1"/>
  </cols>
  <sheetData>
    <row r="1" spans="1:7" ht="42" customHeight="1">
      <c r="A1" s="133" t="s">
        <v>100</v>
      </c>
      <c r="B1" s="133"/>
      <c r="C1" s="133"/>
      <c r="D1" s="133"/>
      <c r="E1" s="133"/>
      <c r="F1" s="133"/>
      <c r="G1" s="133"/>
    </row>
    <row r="2" spans="1:7" ht="17.25">
      <c r="A2" s="5"/>
      <c r="B2" s="5"/>
      <c r="C2" s="5"/>
      <c r="D2" s="5"/>
      <c r="E2" s="5"/>
      <c r="F2" s="6"/>
      <c r="G2" s="6"/>
    </row>
    <row r="3" spans="1:7" ht="18" customHeight="1">
      <c r="A3" s="133" t="s">
        <v>34</v>
      </c>
      <c r="B3" s="134"/>
      <c r="C3" s="134"/>
      <c r="D3" s="134"/>
      <c r="E3" s="134"/>
      <c r="F3" s="134"/>
      <c r="G3" s="134"/>
    </row>
    <row r="4" spans="1:7" ht="17.25">
      <c r="A4" s="5"/>
      <c r="B4" s="5"/>
      <c r="C4" s="5"/>
      <c r="D4" s="5"/>
      <c r="E4" s="5"/>
      <c r="F4" s="6"/>
      <c r="G4" s="6"/>
    </row>
    <row r="5" spans="1:7" ht="33" customHeight="1">
      <c r="A5" s="157" t="s">
        <v>36</v>
      </c>
      <c r="B5" s="158"/>
      <c r="C5" s="159"/>
      <c r="D5" s="24" t="s">
        <v>37</v>
      </c>
      <c r="E5" s="25" t="s">
        <v>49</v>
      </c>
      <c r="F5" s="25" t="s">
        <v>50</v>
      </c>
      <c r="G5" s="25" t="s">
        <v>51</v>
      </c>
    </row>
    <row r="6" spans="1:7" ht="26.25">
      <c r="A6" s="172" t="s">
        <v>90</v>
      </c>
      <c r="B6" s="173"/>
      <c r="C6" s="174"/>
      <c r="D6" s="31" t="s">
        <v>98</v>
      </c>
      <c r="E6" s="50">
        <f>E7+E43+E51+E59</f>
        <v>3826471</v>
      </c>
      <c r="F6" s="50">
        <f>F7+F43+F51+F59</f>
        <v>3574156</v>
      </c>
      <c r="G6" s="50">
        <f>G7+G43+G51+G59</f>
        <v>3569841</v>
      </c>
    </row>
    <row r="7" spans="1:7" ht="14.25">
      <c r="A7" s="172" t="s">
        <v>91</v>
      </c>
      <c r="B7" s="173"/>
      <c r="C7" s="174"/>
      <c r="D7" s="31" t="s">
        <v>87</v>
      </c>
      <c r="E7" s="50">
        <f>E8+E17+E27+E34+E36</f>
        <v>3721695</v>
      </c>
      <c r="F7" s="50">
        <f>F8+F17+F28+F34+F36</f>
        <v>3469380</v>
      </c>
      <c r="G7" s="50">
        <f>G8+G17+G28+G34+G36</f>
        <v>3465065</v>
      </c>
    </row>
    <row r="8" spans="1:7" s="51" customFormat="1" ht="14.25" hidden="1">
      <c r="A8" s="175" t="s">
        <v>89</v>
      </c>
      <c r="B8" s="176"/>
      <c r="C8" s="177"/>
      <c r="D8" s="84" t="s">
        <v>42</v>
      </c>
      <c r="E8" s="50">
        <f>E9+E13</f>
        <v>1182606</v>
      </c>
      <c r="F8" s="50">
        <f>F9+F13</f>
        <v>969275</v>
      </c>
      <c r="G8" s="50">
        <f>G9+G13</f>
        <v>993165</v>
      </c>
    </row>
    <row r="9" spans="1:7" s="51" customFormat="1" ht="14.25" hidden="1">
      <c r="A9" s="172">
        <v>3</v>
      </c>
      <c r="B9" s="173"/>
      <c r="C9" s="174"/>
      <c r="D9" s="31" t="s">
        <v>24</v>
      </c>
      <c r="E9" s="83">
        <f>SUM(E10:E12)</f>
        <v>1070618</v>
      </c>
      <c r="F9" s="83">
        <f>SUM(F10:F12)</f>
        <v>936055</v>
      </c>
      <c r="G9" s="83">
        <f>SUM(G10:G12)</f>
        <v>952620</v>
      </c>
    </row>
    <row r="10" spans="1:7" ht="14.25" hidden="1">
      <c r="A10" s="169">
        <v>31</v>
      </c>
      <c r="B10" s="170"/>
      <c r="C10" s="171"/>
      <c r="D10" s="30" t="s">
        <v>25</v>
      </c>
      <c r="E10" s="63">
        <v>457541</v>
      </c>
      <c r="F10" s="11">
        <v>448664</v>
      </c>
      <c r="G10" s="11">
        <v>451802</v>
      </c>
    </row>
    <row r="11" spans="1:7" ht="14.25" hidden="1">
      <c r="A11" s="169">
        <v>32</v>
      </c>
      <c r="B11" s="170"/>
      <c r="C11" s="171"/>
      <c r="D11" s="30" t="s">
        <v>38</v>
      </c>
      <c r="E11" s="63">
        <v>609766</v>
      </c>
      <c r="F11" s="11">
        <v>484611</v>
      </c>
      <c r="G11" s="11">
        <v>498038</v>
      </c>
    </row>
    <row r="12" spans="1:7" ht="14.25" hidden="1">
      <c r="A12" s="101">
        <v>34</v>
      </c>
      <c r="B12" s="102"/>
      <c r="C12" s="103"/>
      <c r="D12" s="77" t="s">
        <v>83</v>
      </c>
      <c r="E12" s="63">
        <v>3311</v>
      </c>
      <c r="F12" s="11">
        <v>2780</v>
      </c>
      <c r="G12" s="11">
        <v>2780</v>
      </c>
    </row>
    <row r="13" spans="1:7" s="51" customFormat="1" ht="19.5" customHeight="1" hidden="1">
      <c r="A13" s="104">
        <v>4</v>
      </c>
      <c r="B13" s="105"/>
      <c r="C13" s="106"/>
      <c r="D13" s="53" t="s">
        <v>26</v>
      </c>
      <c r="E13" s="64">
        <f>E14+E15</f>
        <v>111988</v>
      </c>
      <c r="F13" s="64">
        <f>F14+F15</f>
        <v>33220</v>
      </c>
      <c r="G13" s="64">
        <f>G14+G15</f>
        <v>40545</v>
      </c>
    </row>
    <row r="14" spans="1:7" ht="18" customHeight="1" hidden="1">
      <c r="A14" s="101">
        <v>41</v>
      </c>
      <c r="B14" s="102"/>
      <c r="C14" s="103"/>
      <c r="D14" s="85" t="s">
        <v>27</v>
      </c>
      <c r="E14" s="11">
        <v>0</v>
      </c>
      <c r="F14" s="11">
        <v>664</v>
      </c>
      <c r="G14" s="12">
        <v>0</v>
      </c>
    </row>
    <row r="15" spans="1:7" ht="18" customHeight="1" hidden="1">
      <c r="A15" s="101">
        <v>42</v>
      </c>
      <c r="B15" s="102"/>
      <c r="C15" s="103"/>
      <c r="D15" s="86" t="s">
        <v>58</v>
      </c>
      <c r="E15" s="11">
        <v>111988</v>
      </c>
      <c r="F15" s="63">
        <v>32556</v>
      </c>
      <c r="G15" s="76">
        <v>40545</v>
      </c>
    </row>
    <row r="16" spans="1:7" ht="14.25" hidden="1">
      <c r="A16" s="101"/>
      <c r="B16" s="102"/>
      <c r="C16" s="103"/>
      <c r="D16" s="30"/>
      <c r="E16" s="87"/>
      <c r="F16" s="11"/>
      <c r="G16" s="12"/>
    </row>
    <row r="17" spans="1:7" s="51" customFormat="1" ht="14.25" hidden="1">
      <c r="A17" s="175" t="s">
        <v>89</v>
      </c>
      <c r="B17" s="176"/>
      <c r="C17" s="177"/>
      <c r="D17" s="52" t="s">
        <v>88</v>
      </c>
      <c r="E17" s="64">
        <f>E18+E24</f>
        <v>2419863</v>
      </c>
      <c r="F17" s="50">
        <f>F18+F24</f>
        <v>2412403</v>
      </c>
      <c r="G17" s="50">
        <f>G18+G24</f>
        <v>2277322</v>
      </c>
    </row>
    <row r="18" spans="1:7" s="51" customFormat="1" ht="14.25" hidden="1">
      <c r="A18" s="172">
        <v>3</v>
      </c>
      <c r="B18" s="173"/>
      <c r="C18" s="174"/>
      <c r="D18" s="31"/>
      <c r="E18" s="83">
        <f>SUM(E19:E23)</f>
        <v>2362046</v>
      </c>
      <c r="F18" s="83">
        <f>SUM(F19:F23)</f>
        <v>2349403</v>
      </c>
      <c r="G18" s="83">
        <f>SUM(G19:G23)</f>
        <v>2277322</v>
      </c>
    </row>
    <row r="19" spans="1:7" ht="14.25" hidden="1">
      <c r="A19" s="169">
        <v>31</v>
      </c>
      <c r="B19" s="170"/>
      <c r="C19" s="171"/>
      <c r="D19" s="30" t="s">
        <v>25</v>
      </c>
      <c r="E19" s="11">
        <v>1366728</v>
      </c>
      <c r="F19" s="11">
        <v>1380482</v>
      </c>
      <c r="G19" s="12">
        <v>1379455</v>
      </c>
    </row>
    <row r="20" spans="1:7" ht="14.25" hidden="1">
      <c r="A20" s="169">
        <v>32</v>
      </c>
      <c r="B20" s="170"/>
      <c r="C20" s="171"/>
      <c r="D20" s="30" t="s">
        <v>38</v>
      </c>
      <c r="E20" s="11">
        <v>930277</v>
      </c>
      <c r="F20" s="11">
        <v>968914</v>
      </c>
      <c r="G20" s="12">
        <v>897860</v>
      </c>
    </row>
    <row r="21" spans="1:7" ht="14.25" hidden="1">
      <c r="A21" s="101">
        <v>34</v>
      </c>
      <c r="B21" s="102"/>
      <c r="C21" s="103"/>
      <c r="D21" s="77" t="s">
        <v>83</v>
      </c>
      <c r="E21" s="11">
        <v>7</v>
      </c>
      <c r="F21" s="11">
        <v>7</v>
      </c>
      <c r="G21" s="12">
        <v>7</v>
      </c>
    </row>
    <row r="22" spans="1:7" ht="14.25" hidden="1">
      <c r="A22" s="101">
        <v>36</v>
      </c>
      <c r="B22" s="102"/>
      <c r="C22" s="103"/>
      <c r="D22" s="79" t="s">
        <v>76</v>
      </c>
      <c r="E22" s="11">
        <v>5309</v>
      </c>
      <c r="F22" s="11"/>
      <c r="G22" s="12"/>
    </row>
    <row r="23" spans="1:7" ht="14.25" hidden="1">
      <c r="A23" s="101">
        <v>38</v>
      </c>
      <c r="B23" s="102"/>
      <c r="C23" s="103"/>
      <c r="D23" s="79" t="s">
        <v>82</v>
      </c>
      <c r="E23" s="63">
        <v>59725</v>
      </c>
      <c r="F23" s="11">
        <v>0</v>
      </c>
      <c r="G23" s="12">
        <v>0</v>
      </c>
    </row>
    <row r="24" spans="1:7" s="51" customFormat="1" ht="14.25" hidden="1">
      <c r="A24" s="104">
        <v>4</v>
      </c>
      <c r="B24" s="105"/>
      <c r="C24" s="106"/>
      <c r="D24" s="31"/>
      <c r="E24" s="50">
        <f>E25+E26</f>
        <v>57817</v>
      </c>
      <c r="F24" s="50">
        <f>F25+F26</f>
        <v>63000</v>
      </c>
      <c r="G24" s="50">
        <f>G25+G26</f>
        <v>0</v>
      </c>
    </row>
    <row r="25" spans="1:7" ht="14.25" hidden="1">
      <c r="A25" s="101">
        <v>41</v>
      </c>
      <c r="B25" s="102"/>
      <c r="C25" s="103"/>
      <c r="D25" s="85" t="s">
        <v>99</v>
      </c>
      <c r="E25" s="11">
        <v>0</v>
      </c>
      <c r="F25" s="11">
        <v>0</v>
      </c>
      <c r="G25" s="12">
        <v>0</v>
      </c>
    </row>
    <row r="26" spans="1:7" ht="14.25" hidden="1">
      <c r="A26" s="101">
        <v>42</v>
      </c>
      <c r="B26" s="102"/>
      <c r="C26" s="103"/>
      <c r="D26" s="86" t="s">
        <v>58</v>
      </c>
      <c r="E26" s="63">
        <v>57817</v>
      </c>
      <c r="F26" s="11">
        <v>63000</v>
      </c>
      <c r="G26" s="12">
        <v>0</v>
      </c>
    </row>
    <row r="27" spans="1:7" ht="14.25" hidden="1">
      <c r="A27" s="175" t="s">
        <v>89</v>
      </c>
      <c r="B27" s="176"/>
      <c r="C27" s="177"/>
      <c r="D27" s="52" t="s">
        <v>104</v>
      </c>
      <c r="E27" s="50">
        <f>E28+E31</f>
        <v>111787</v>
      </c>
      <c r="F27" s="50">
        <f>F28+F31</f>
        <v>85307</v>
      </c>
      <c r="G27" s="50">
        <f>G28+G31</f>
        <v>177716</v>
      </c>
    </row>
    <row r="28" spans="1:7" s="51" customFormat="1" ht="14.25" hidden="1">
      <c r="A28" s="104">
        <v>3</v>
      </c>
      <c r="B28" s="105"/>
      <c r="C28" s="106"/>
      <c r="D28" s="31"/>
      <c r="E28" s="50">
        <f>SUM(E29:E30)</f>
        <v>56707</v>
      </c>
      <c r="F28" s="50">
        <f>SUM(F29:F30)</f>
        <v>85307</v>
      </c>
      <c r="G28" s="50">
        <f>SUM(G29:G30)</f>
        <v>177716</v>
      </c>
    </row>
    <row r="29" spans="1:7" ht="14.25" hidden="1">
      <c r="A29" s="101">
        <v>31</v>
      </c>
      <c r="B29" s="102"/>
      <c r="C29" s="103"/>
      <c r="D29" s="30" t="s">
        <v>25</v>
      </c>
      <c r="E29" s="11">
        <v>52596</v>
      </c>
      <c r="F29" s="11">
        <v>52600</v>
      </c>
      <c r="G29" s="12">
        <v>52700</v>
      </c>
    </row>
    <row r="30" spans="1:7" ht="14.25" hidden="1">
      <c r="A30" s="101">
        <v>32</v>
      </c>
      <c r="B30" s="102"/>
      <c r="C30" s="103"/>
      <c r="D30" s="30" t="s">
        <v>38</v>
      </c>
      <c r="E30" s="11">
        <v>4111</v>
      </c>
      <c r="F30" s="11">
        <v>32707</v>
      </c>
      <c r="G30" s="12">
        <v>125016</v>
      </c>
    </row>
    <row r="31" spans="1:7" ht="14.25" hidden="1">
      <c r="A31" s="101">
        <v>4</v>
      </c>
      <c r="B31" s="102"/>
      <c r="C31" s="103"/>
      <c r="D31" s="79"/>
      <c r="E31" s="11">
        <f>E32</f>
        <v>55080</v>
      </c>
      <c r="F31" s="11">
        <f>F32</f>
        <v>0</v>
      </c>
      <c r="G31" s="11">
        <f>G32</f>
        <v>0</v>
      </c>
    </row>
    <row r="32" spans="1:7" ht="14.25" hidden="1">
      <c r="A32" s="101">
        <v>42</v>
      </c>
      <c r="B32" s="102"/>
      <c r="C32" s="103"/>
      <c r="D32" s="86" t="s">
        <v>58</v>
      </c>
      <c r="E32" s="11">
        <v>55080</v>
      </c>
      <c r="F32" s="11">
        <v>0</v>
      </c>
      <c r="G32" s="12">
        <v>0</v>
      </c>
    </row>
    <row r="33" spans="1:7" s="51" customFormat="1" ht="14.25" hidden="1">
      <c r="A33" s="175" t="s">
        <v>89</v>
      </c>
      <c r="B33" s="176"/>
      <c r="C33" s="177"/>
      <c r="D33" s="60" t="s">
        <v>105</v>
      </c>
      <c r="E33" s="50">
        <f>E34</f>
        <v>2256</v>
      </c>
      <c r="F33" s="50">
        <f>F34</f>
        <v>2256</v>
      </c>
      <c r="G33" s="50">
        <f>G34</f>
        <v>2256</v>
      </c>
    </row>
    <row r="34" spans="1:7" s="51" customFormat="1" ht="14.25" hidden="1">
      <c r="A34" s="104">
        <v>3</v>
      </c>
      <c r="B34" s="105"/>
      <c r="C34" s="106"/>
      <c r="D34" s="89"/>
      <c r="E34" s="50">
        <f>E35</f>
        <v>2256</v>
      </c>
      <c r="F34" s="50">
        <f>F35</f>
        <v>2256</v>
      </c>
      <c r="G34" s="50">
        <f>G35</f>
        <v>2256</v>
      </c>
    </row>
    <row r="35" spans="1:7" ht="14.25" hidden="1">
      <c r="A35" s="101">
        <v>32</v>
      </c>
      <c r="B35" s="102"/>
      <c r="C35" s="103"/>
      <c r="D35" s="30" t="s">
        <v>38</v>
      </c>
      <c r="E35" s="63">
        <v>2256</v>
      </c>
      <c r="F35" s="11">
        <v>2256</v>
      </c>
      <c r="G35" s="11">
        <v>2256</v>
      </c>
    </row>
    <row r="36" spans="1:7" s="51" customFormat="1" ht="26.25" hidden="1">
      <c r="A36" s="175" t="s">
        <v>89</v>
      </c>
      <c r="B36" s="176"/>
      <c r="C36" s="177"/>
      <c r="D36" s="60" t="s">
        <v>78</v>
      </c>
      <c r="E36" s="50">
        <f>E37+E39</f>
        <v>5183</v>
      </c>
      <c r="F36" s="50">
        <f>F37+F39</f>
        <v>139</v>
      </c>
      <c r="G36" s="50">
        <f>G37+G39</f>
        <v>14606</v>
      </c>
    </row>
    <row r="37" spans="1:7" s="51" customFormat="1" ht="14.25" hidden="1">
      <c r="A37" s="104">
        <v>3</v>
      </c>
      <c r="B37" s="105"/>
      <c r="C37" s="106"/>
      <c r="D37" s="88"/>
      <c r="E37" s="50">
        <f>E38</f>
        <v>2031</v>
      </c>
      <c r="F37" s="50">
        <f>F38</f>
        <v>0</v>
      </c>
      <c r="G37" s="50">
        <f>G38</f>
        <v>0</v>
      </c>
    </row>
    <row r="38" spans="1:7" ht="14.25" hidden="1">
      <c r="A38" s="101">
        <v>32</v>
      </c>
      <c r="B38" s="102"/>
      <c r="C38" s="103"/>
      <c r="D38" s="30" t="s">
        <v>38</v>
      </c>
      <c r="E38" s="63">
        <v>2031</v>
      </c>
      <c r="F38" s="11">
        <v>0</v>
      </c>
      <c r="G38" s="12">
        <v>0</v>
      </c>
    </row>
    <row r="39" spans="1:7" s="51" customFormat="1" ht="14.25" hidden="1">
      <c r="A39" s="104">
        <v>4</v>
      </c>
      <c r="B39" s="105"/>
      <c r="C39" s="106"/>
      <c r="D39" s="31"/>
      <c r="E39" s="64">
        <f>E40</f>
        <v>3152</v>
      </c>
      <c r="F39" s="64">
        <f>F40</f>
        <v>139</v>
      </c>
      <c r="G39" s="64">
        <f>G40</f>
        <v>14606</v>
      </c>
    </row>
    <row r="40" spans="1:7" ht="15.75" customHeight="1" hidden="1">
      <c r="A40" s="101">
        <v>42</v>
      </c>
      <c r="B40" s="102"/>
      <c r="C40" s="103"/>
      <c r="D40" s="86" t="s">
        <v>58</v>
      </c>
      <c r="E40" s="63">
        <v>3152</v>
      </c>
      <c r="F40" s="11">
        <v>139</v>
      </c>
      <c r="G40" s="12">
        <v>14606</v>
      </c>
    </row>
    <row r="41" spans="1:7" ht="15.75" customHeight="1" hidden="1">
      <c r="A41" s="101"/>
      <c r="B41" s="102"/>
      <c r="C41" s="103"/>
      <c r="D41" s="92"/>
      <c r="E41" s="63"/>
      <c r="F41" s="11"/>
      <c r="G41" s="12"/>
    </row>
    <row r="42" spans="1:7" ht="14.25" hidden="1">
      <c r="A42" s="101"/>
      <c r="B42" s="102"/>
      <c r="C42" s="103"/>
      <c r="D42" s="30"/>
      <c r="E42" s="11"/>
      <c r="F42" s="11"/>
      <c r="G42" s="12"/>
    </row>
    <row r="43" spans="1:7" s="51" customFormat="1" ht="26.25">
      <c r="A43" s="172" t="s">
        <v>92</v>
      </c>
      <c r="B43" s="173"/>
      <c r="C43" s="174"/>
      <c r="D43" s="53" t="s">
        <v>93</v>
      </c>
      <c r="E43" s="50">
        <f>E45+E47</f>
        <v>30452</v>
      </c>
      <c r="F43" s="50">
        <f>F45+F47</f>
        <v>30452</v>
      </c>
      <c r="G43" s="50">
        <f>G45+G47</f>
        <v>30452</v>
      </c>
    </row>
    <row r="44" spans="1:7" s="51" customFormat="1" ht="14.25" hidden="1">
      <c r="A44" s="175" t="s">
        <v>89</v>
      </c>
      <c r="B44" s="176"/>
      <c r="C44" s="177"/>
      <c r="D44" s="77" t="s">
        <v>97</v>
      </c>
      <c r="E44" s="50">
        <f>E46+E48</f>
        <v>30452</v>
      </c>
      <c r="F44" s="50">
        <f>F46+F48</f>
        <v>30452</v>
      </c>
      <c r="G44" s="50">
        <f>G46+G48</f>
        <v>30452</v>
      </c>
    </row>
    <row r="45" spans="1:7" ht="14.25" hidden="1">
      <c r="A45" s="107">
        <v>3</v>
      </c>
      <c r="B45" s="108"/>
      <c r="C45" s="109"/>
      <c r="D45" s="53"/>
      <c r="E45" s="11">
        <f>E46</f>
        <v>23368</v>
      </c>
      <c r="F45" s="11">
        <f>F46</f>
        <v>23368</v>
      </c>
      <c r="G45" s="11">
        <f>G46</f>
        <v>23368</v>
      </c>
    </row>
    <row r="46" spans="1:7" ht="14.25" hidden="1">
      <c r="A46" s="110">
        <v>32</v>
      </c>
      <c r="B46" s="111"/>
      <c r="C46" s="85"/>
      <c r="D46" s="30" t="s">
        <v>38</v>
      </c>
      <c r="E46" s="63">
        <v>23368</v>
      </c>
      <c r="F46" s="11">
        <v>23368</v>
      </c>
      <c r="G46" s="11">
        <v>23368</v>
      </c>
    </row>
    <row r="47" spans="1:7" ht="14.25" hidden="1">
      <c r="A47" s="110">
        <v>4</v>
      </c>
      <c r="B47" s="102"/>
      <c r="C47" s="103"/>
      <c r="D47" s="30"/>
      <c r="E47" s="11">
        <f>E48</f>
        <v>7084</v>
      </c>
      <c r="F47" s="11">
        <f>F48</f>
        <v>7084</v>
      </c>
      <c r="G47" s="11">
        <f>G48</f>
        <v>7084</v>
      </c>
    </row>
    <row r="48" spans="1:7" ht="14.25" hidden="1">
      <c r="A48" s="110">
        <v>42</v>
      </c>
      <c r="B48" s="102"/>
      <c r="C48" s="103"/>
      <c r="D48" s="86" t="s">
        <v>58</v>
      </c>
      <c r="E48" s="63">
        <v>7084</v>
      </c>
      <c r="F48" s="63">
        <v>7084</v>
      </c>
      <c r="G48" s="76">
        <v>7084</v>
      </c>
    </row>
    <row r="49" spans="1:7" ht="14.25" hidden="1">
      <c r="A49" s="172"/>
      <c r="B49" s="173"/>
      <c r="C49" s="174"/>
      <c r="D49" s="31"/>
      <c r="E49" s="11"/>
      <c r="F49" s="11"/>
      <c r="G49" s="11"/>
    </row>
    <row r="50" spans="1:7" ht="25.5" customHeight="1">
      <c r="A50" s="172" t="s">
        <v>102</v>
      </c>
      <c r="B50" s="173"/>
      <c r="C50" s="174"/>
      <c r="D50" s="90" t="s">
        <v>94</v>
      </c>
      <c r="E50" s="50">
        <f>E51</f>
        <v>41144</v>
      </c>
      <c r="F50" s="50">
        <f>F51</f>
        <v>41144</v>
      </c>
      <c r="G50" s="50">
        <f>G51</f>
        <v>41144</v>
      </c>
    </row>
    <row r="51" spans="1:7" ht="15" customHeight="1" hidden="1">
      <c r="A51" s="175" t="s">
        <v>43</v>
      </c>
      <c r="B51" s="176"/>
      <c r="C51" s="177"/>
      <c r="D51" s="78" t="s">
        <v>104</v>
      </c>
      <c r="E51" s="50">
        <f>E52+E56</f>
        <v>41144</v>
      </c>
      <c r="F51" s="50">
        <f>F52+F56</f>
        <v>41144</v>
      </c>
      <c r="G51" s="50">
        <f>G52+G56</f>
        <v>41144</v>
      </c>
    </row>
    <row r="52" spans="1:7" ht="14.25" hidden="1">
      <c r="A52" s="178">
        <v>3</v>
      </c>
      <c r="B52" s="179"/>
      <c r="C52" s="180"/>
      <c r="D52" s="30" t="s">
        <v>24</v>
      </c>
      <c r="E52" s="11">
        <f>SUM(E53:E55)</f>
        <v>37746</v>
      </c>
      <c r="F52" s="11">
        <f>SUM(F53:F55)</f>
        <v>37746</v>
      </c>
      <c r="G52" s="11">
        <f>SUM(G53:G55)</f>
        <v>37746</v>
      </c>
    </row>
    <row r="53" spans="1:7" ht="14.25" hidden="1">
      <c r="A53" s="169">
        <v>31</v>
      </c>
      <c r="B53" s="170"/>
      <c r="C53" s="171"/>
      <c r="D53" s="30" t="s">
        <v>25</v>
      </c>
      <c r="E53" s="11">
        <v>20745</v>
      </c>
      <c r="F53" s="11">
        <v>20745</v>
      </c>
      <c r="G53" s="11">
        <v>20745</v>
      </c>
    </row>
    <row r="54" spans="1:7" ht="14.25" hidden="1">
      <c r="A54" s="169">
        <v>32</v>
      </c>
      <c r="B54" s="170"/>
      <c r="C54" s="171"/>
      <c r="D54" s="30" t="s">
        <v>38</v>
      </c>
      <c r="E54" s="11">
        <v>16205</v>
      </c>
      <c r="F54" s="11">
        <v>16205</v>
      </c>
      <c r="G54" s="11">
        <v>16205</v>
      </c>
    </row>
    <row r="55" spans="1:7" ht="14.25" hidden="1">
      <c r="A55" s="101">
        <v>38</v>
      </c>
      <c r="B55" s="102"/>
      <c r="C55" s="103"/>
      <c r="D55" s="79" t="s">
        <v>95</v>
      </c>
      <c r="E55" s="11">
        <v>796</v>
      </c>
      <c r="F55" s="11">
        <v>796</v>
      </c>
      <c r="G55" s="11">
        <v>796</v>
      </c>
    </row>
    <row r="56" spans="1:7" ht="14.25" hidden="1">
      <c r="A56" s="101">
        <v>4</v>
      </c>
      <c r="B56" s="102"/>
      <c r="C56" s="103"/>
      <c r="D56" s="30"/>
      <c r="E56" s="11">
        <f>E57</f>
        <v>3398</v>
      </c>
      <c r="F56" s="11">
        <f>F57</f>
        <v>3398</v>
      </c>
      <c r="G56" s="11">
        <f>G57</f>
        <v>3398</v>
      </c>
    </row>
    <row r="57" spans="1:7" ht="26.25" hidden="1">
      <c r="A57" s="169">
        <v>42</v>
      </c>
      <c r="B57" s="170"/>
      <c r="C57" s="171"/>
      <c r="D57" s="30" t="s">
        <v>58</v>
      </c>
      <c r="E57" s="11">
        <v>3398</v>
      </c>
      <c r="F57" s="11">
        <v>3398</v>
      </c>
      <c r="G57" s="11">
        <v>3398</v>
      </c>
    </row>
    <row r="58" spans="1:7" ht="42">
      <c r="A58" s="172" t="s">
        <v>101</v>
      </c>
      <c r="B58" s="173"/>
      <c r="C58" s="174"/>
      <c r="D58" s="112" t="s">
        <v>96</v>
      </c>
      <c r="E58" s="50">
        <f>E59</f>
        <v>33180</v>
      </c>
      <c r="F58" s="50">
        <f>F59</f>
        <v>33180</v>
      </c>
      <c r="G58" s="50">
        <f>G59</f>
        <v>33180</v>
      </c>
    </row>
    <row r="59" spans="1:8" ht="15" customHeight="1" hidden="1">
      <c r="A59" s="160" t="s">
        <v>43</v>
      </c>
      <c r="B59" s="161"/>
      <c r="C59" s="162"/>
      <c r="D59" s="78" t="s">
        <v>104</v>
      </c>
      <c r="E59" s="50">
        <f>E60</f>
        <v>33180</v>
      </c>
      <c r="F59" s="50">
        <f>F60</f>
        <v>33180</v>
      </c>
      <c r="G59" s="50">
        <f>G60</f>
        <v>33180</v>
      </c>
      <c r="H59" s="55"/>
    </row>
    <row r="60" spans="1:7" ht="15" customHeight="1" hidden="1">
      <c r="A60" s="71">
        <v>3</v>
      </c>
      <c r="B60" s="72"/>
      <c r="C60" s="73"/>
      <c r="D60" s="73"/>
      <c r="E60" s="11">
        <f>E61+E62</f>
        <v>33180</v>
      </c>
      <c r="F60" s="11">
        <f>F61+F62</f>
        <v>33180</v>
      </c>
      <c r="G60" s="11">
        <f>G61+G62</f>
        <v>33180</v>
      </c>
    </row>
    <row r="61" spans="1:7" ht="15" customHeight="1" hidden="1">
      <c r="A61" s="163">
        <v>31</v>
      </c>
      <c r="B61" s="164"/>
      <c r="C61" s="165"/>
      <c r="D61" s="30" t="s">
        <v>25</v>
      </c>
      <c r="E61" s="11">
        <v>16965</v>
      </c>
      <c r="F61" s="11">
        <v>16965</v>
      </c>
      <c r="G61" s="11">
        <v>16965</v>
      </c>
    </row>
    <row r="62" spans="1:7" ht="15" customHeight="1" hidden="1">
      <c r="A62" s="163">
        <v>32</v>
      </c>
      <c r="B62" s="164"/>
      <c r="C62" s="165"/>
      <c r="D62" s="30" t="s">
        <v>38</v>
      </c>
      <c r="E62" s="11">
        <v>16215</v>
      </c>
      <c r="F62" s="11">
        <v>16215</v>
      </c>
      <c r="G62" s="11">
        <v>16215</v>
      </c>
    </row>
    <row r="63" spans="1:7" ht="14.25" hidden="1">
      <c r="A63" s="166">
        <v>4</v>
      </c>
      <c r="B63" s="167"/>
      <c r="C63" s="168"/>
      <c r="D63" s="30" t="s">
        <v>26</v>
      </c>
      <c r="E63" s="11"/>
      <c r="F63" s="11"/>
      <c r="G63" s="12"/>
    </row>
    <row r="64" spans="1:7" ht="26.25" hidden="1">
      <c r="A64" s="163">
        <v>42</v>
      </c>
      <c r="B64" s="164"/>
      <c r="C64" s="165"/>
      <c r="D64" s="30" t="s">
        <v>58</v>
      </c>
      <c r="E64" s="11"/>
      <c r="F64" s="11"/>
      <c r="G64" s="12"/>
    </row>
  </sheetData>
  <sheetProtection/>
  <mergeCells count="31">
    <mergeCell ref="A19:C19"/>
    <mergeCell ref="A1:G1"/>
    <mergeCell ref="A3:G3"/>
    <mergeCell ref="A5:C5"/>
    <mergeCell ref="A6:C6"/>
    <mergeCell ref="A7:C7"/>
    <mergeCell ref="A8:C8"/>
    <mergeCell ref="A9:C9"/>
    <mergeCell ref="A10:C10"/>
    <mergeCell ref="A11:C11"/>
    <mergeCell ref="A17:C17"/>
    <mergeCell ref="A18:C18"/>
    <mergeCell ref="A54:C54"/>
    <mergeCell ref="A20:C20"/>
    <mergeCell ref="A27:C27"/>
    <mergeCell ref="A33:C33"/>
    <mergeCell ref="A36:C36"/>
    <mergeCell ref="A43:C43"/>
    <mergeCell ref="A44:C44"/>
    <mergeCell ref="A49:C49"/>
    <mergeCell ref="A50:C50"/>
    <mergeCell ref="A51:C51"/>
    <mergeCell ref="A52:C52"/>
    <mergeCell ref="A53:C53"/>
    <mergeCell ref="A64:C64"/>
    <mergeCell ref="A57:C57"/>
    <mergeCell ref="A58:C58"/>
    <mergeCell ref="A59:C59"/>
    <mergeCell ref="A61:C61"/>
    <mergeCell ref="A62:C62"/>
    <mergeCell ref="A63:C63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MONIKA SOČKOVIĆ</cp:lastModifiedBy>
  <cp:lastPrinted>2022-11-24T17:27:47Z</cp:lastPrinted>
  <dcterms:created xsi:type="dcterms:W3CDTF">2022-08-12T12:51:27Z</dcterms:created>
  <dcterms:modified xsi:type="dcterms:W3CDTF">2022-12-30T08:43:46Z</dcterms:modified>
  <cp:category/>
  <cp:version/>
  <cp:contentType/>
  <cp:contentStatus/>
</cp:coreProperties>
</file>