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7520" windowHeight="1177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PRIHODA'!$A$1:$H$44</definedName>
    <definedName name="_xlnm.Print_Area" localSheetId="2">'PLAN RASHODA I IZDATAKA'!$A$1:$O$113</definedName>
  </definedNames>
  <calcPr fullCalcOnLoad="1"/>
</workbook>
</file>

<file path=xl/sharedStrings.xml><?xml version="1.0" encoding="utf-8"?>
<sst xmlns="http://schemas.openxmlformats.org/spreadsheetml/2006/main" count="148" uniqueCount="85">
  <si>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</si>
  <si>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</si>
  <si>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</si>
  <si>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</si>
  <si>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</si>
  <si>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</si>
  <si>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</si>
  <si>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</si>
  <si>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</si>
  <si>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</si>
  <si>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</si>
  <si>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</si>
  <si>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</si>
  <si>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</si>
  <si>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</si>
  <si>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</si>
  <si>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</si>
  <si>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</si>
  <si>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</si>
  <si>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</si>
  <si>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</si>
  <si>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</si>
  <si>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</si>
  <si>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</si>
  <si>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</si>
  <si>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</si>
  <si>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</si>
  <si>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</si>
  <si>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</si>
  <si>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</si>
  <si>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</si>
  <si>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</si>
  <si>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</si>
  <si>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</si>
  <si>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</si>
  <si>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</si>
  <si>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</si>
  <si>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</si>
  <si>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</si>
  <si>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</si>
  <si>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</si>
  <si>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Naziv projekta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</si>
  <si>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</si>
  <si>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</si>
  <si>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</si>
  <si>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</si>
  <si>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</si>
  <si>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</si>
  <si>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</si>
  <si>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 1.</t>
  </si>
  <si>
    <t>Tekuće donacije</t>
  </si>
  <si>
    <t>Kazne, penali i naknade šteta</t>
  </si>
  <si>
    <t>Ostali rashodi</t>
  </si>
  <si>
    <t>Rashodi za nabavu neproizvedene imovine</t>
  </si>
  <si>
    <t>Nematerijalna imovina</t>
  </si>
  <si>
    <t>Građevinski objekti</t>
  </si>
  <si>
    <t>Nematerijalna proizv. imovina</t>
  </si>
  <si>
    <t>šifra</t>
  </si>
  <si>
    <t>K 1</t>
  </si>
  <si>
    <t>Zaštita mentalnog zdravlja, prevencija i liječenje ovisnosti u Brodsko-posavskoj županiji</t>
  </si>
  <si>
    <t>Naknade trošk. osobama izvan rad.odn.</t>
  </si>
  <si>
    <t>Rashodi za nabavu neproizvedene dugotrajne imovine</t>
  </si>
  <si>
    <t>Naknade tr.osobama izvan radnog odnosa</t>
  </si>
  <si>
    <t>P</t>
  </si>
  <si>
    <t xml:space="preserve">Program: Zdravstvena zaštita stanovništva Brodsko posavske županije </t>
  </si>
  <si>
    <t>3+4</t>
  </si>
  <si>
    <t>UKUPNO:</t>
  </si>
  <si>
    <r>
      <t xml:space="preserve">Naziv aktivnosti:       </t>
    </r>
    <r>
      <rPr>
        <b/>
        <i/>
        <sz val="12"/>
        <color indexed="8"/>
        <rFont val="Arial"/>
        <family val="2"/>
      </rPr>
      <t>Redovna djelatnost Zavoda</t>
    </r>
  </si>
  <si>
    <t>2021.</t>
  </si>
  <si>
    <t>kapitalne donacije</t>
  </si>
  <si>
    <t>Prijevozna sredstva</t>
  </si>
  <si>
    <t>PROJEKCIJA PLANA ZA 2022.</t>
  </si>
  <si>
    <t>2022.</t>
  </si>
  <si>
    <t>Ukupno prihodi i primici za 2022.</t>
  </si>
  <si>
    <t>Projekcija plana 
za 2022.</t>
  </si>
  <si>
    <t>PRIJEDLOG PLANA ZA 2021.</t>
  </si>
  <si>
    <t>NASTAVNI ZAVOD ZA JAVNO ZDRAVSTVO BRODSKO POSAVSKE ŽUPANIJE</t>
  </si>
  <si>
    <t>PRORAČUNSKI KORISNIK:</t>
  </si>
  <si>
    <t>2023.</t>
  </si>
  <si>
    <t>Ukupno prihodi i primici za 2023.</t>
  </si>
  <si>
    <t>PRIJEDLOG FINANCIJSKOG PLANA NASTAVNOG ZAVODA ZA JAVNO ZDRAVSTVO BRODSKO POSAVSKE  ŽUPANIJE ZA 2021.GODINU   I                                                                                                            PROJEKCIJA PLANA ZA  2022. I 2023. GODINU</t>
  </si>
  <si>
    <t>Prijedlog plana 
za 2021.</t>
  </si>
  <si>
    <t>Projekcija plana 
za 2023.</t>
  </si>
  <si>
    <t>PROJEKCIJA PLANA ZA 2023.</t>
  </si>
  <si>
    <t>ukupno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</si>
</sst>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</numFmts>
  <fonts count="7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55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0" borderId="22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4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27" xfId="0" applyNumberFormat="1" applyFont="1" applyFill="1" applyBorder="1" applyAlignment="1">
      <alignment horizontal="right" vertical="top" wrapText="1"/>
    </xf>
    <xf numFmtId="1" fontId="22" fillId="49" borderId="28" xfId="0" applyNumberFormat="1" applyFont="1" applyFill="1" applyBorder="1" applyAlignment="1">
      <alignment horizontal="left" wrapText="1"/>
    </xf>
    <xf numFmtId="1" fontId="22" fillId="0" borderId="27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24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3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24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25" xfId="0" applyNumberFormat="1" applyFont="1" applyFill="1" applyBorder="1" applyAlignment="1" applyProtection="1">
      <alignment wrapText="1"/>
      <protection/>
    </xf>
    <xf numFmtId="3" fontId="27" fillId="0" borderId="25" xfId="0" applyNumberFormat="1" applyFont="1" applyFill="1" applyBorder="1" applyAlignment="1" applyProtection="1">
      <alignment/>
      <protection/>
    </xf>
    <xf numFmtId="3" fontId="25" fillId="0" borderId="25" xfId="0" applyNumberFormat="1" applyFont="1" applyFill="1" applyBorder="1" applyAlignment="1" applyProtection="1">
      <alignment/>
      <protection/>
    </xf>
    <xf numFmtId="3" fontId="27" fillId="51" borderId="25" xfId="0" applyNumberFormat="1" applyFont="1" applyFill="1" applyBorder="1" applyAlignment="1" applyProtection="1">
      <alignment/>
      <protection/>
    </xf>
    <xf numFmtId="3" fontId="21" fillId="51" borderId="25" xfId="0" applyNumberFormat="1" applyFont="1" applyFill="1" applyBorder="1" applyAlignment="1">
      <alignment vertical="center"/>
    </xf>
    <xf numFmtId="3" fontId="21" fillId="0" borderId="25" xfId="0" applyNumberFormat="1" applyFont="1" applyBorder="1" applyAlignment="1">
      <alignment vertical="center"/>
    </xf>
    <xf numFmtId="3" fontId="25" fillId="51" borderId="25" xfId="0" applyNumberFormat="1" applyFont="1" applyFill="1" applyBorder="1" applyAlignment="1" applyProtection="1">
      <alignment/>
      <protection/>
    </xf>
    <xf numFmtId="3" fontId="27" fillId="51" borderId="0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horizontal="left" vertical="center"/>
      <protection/>
    </xf>
    <xf numFmtId="3" fontId="22" fillId="51" borderId="25" xfId="0" applyNumberFormat="1" applyFont="1" applyFill="1" applyBorder="1" applyAlignment="1">
      <alignment/>
    </xf>
    <xf numFmtId="3" fontId="22" fillId="51" borderId="25" xfId="0" applyNumberFormat="1" applyFont="1" applyFill="1" applyBorder="1" applyAlignment="1">
      <alignment horizontal="right" vertical="center" wrapText="1"/>
    </xf>
    <xf numFmtId="3" fontId="25" fillId="0" borderId="25" xfId="0" applyNumberFormat="1" applyFont="1" applyFill="1" applyBorder="1" applyAlignment="1" applyProtection="1">
      <alignment wrapText="1"/>
      <protection/>
    </xf>
    <xf numFmtId="3" fontId="27" fillId="0" borderId="25" xfId="0" applyNumberFormat="1" applyFont="1" applyFill="1" applyBorder="1" applyAlignment="1" applyProtection="1">
      <alignment wrapText="1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3" fontId="27" fillId="0" borderId="25" xfId="0" applyNumberFormat="1" applyFont="1" applyFill="1" applyBorder="1" applyAlignment="1" applyProtection="1">
      <alignment horizontal="center" vertical="center" wrapText="1"/>
      <protection/>
    </xf>
    <xf numFmtId="3" fontId="27" fillId="35" borderId="25" xfId="0" applyNumberFormat="1" applyFont="1" applyFill="1" applyBorder="1" applyAlignment="1" applyProtection="1">
      <alignment horizontal="center" vertical="center" wrapText="1"/>
      <protection/>
    </xf>
    <xf numFmtId="3" fontId="27" fillId="51" borderId="25" xfId="0" applyNumberFormat="1" applyFont="1" applyFill="1" applyBorder="1" applyAlignment="1" applyProtection="1">
      <alignment horizontal="center" vertical="center" wrapText="1"/>
      <protection/>
    </xf>
    <xf numFmtId="0" fontId="23" fillId="35" borderId="25" xfId="0" applyNumberFormat="1" applyFont="1" applyFill="1" applyBorder="1" applyAlignment="1" applyProtection="1">
      <alignment/>
      <protection/>
    </xf>
    <xf numFmtId="3" fontId="23" fillId="35" borderId="25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7" fillId="0" borderId="25" xfId="0" applyNumberFormat="1" applyFont="1" applyFill="1" applyBorder="1" applyAlignment="1" applyProtection="1">
      <alignment vertical="center" wrapText="1"/>
      <protection/>
    </xf>
    <xf numFmtId="1" fontId="21" fillId="0" borderId="30" xfId="0" applyNumberFormat="1" applyFont="1" applyBorder="1" applyAlignment="1">
      <alignment horizontal="left" wrapText="1"/>
    </xf>
    <xf numFmtId="1" fontId="21" fillId="0" borderId="31" xfId="0" applyNumberFormat="1" applyFont="1" applyBorder="1" applyAlignment="1">
      <alignment horizontal="left" wrapText="1"/>
    </xf>
    <xf numFmtId="1" fontId="22" fillId="0" borderId="32" xfId="0" applyNumberFormat="1" applyFont="1" applyBorder="1" applyAlignment="1">
      <alignment wrapText="1"/>
    </xf>
    <xf numFmtId="1" fontId="21" fillId="49" borderId="22" xfId="0" applyNumberFormat="1" applyFont="1" applyFill="1" applyBorder="1" applyAlignment="1">
      <alignment horizontal="left" wrapText="1"/>
    </xf>
    <xf numFmtId="1" fontId="21" fillId="0" borderId="22" xfId="0" applyNumberFormat="1" applyFont="1" applyBorder="1" applyAlignment="1">
      <alignment horizontal="left" wrapText="1"/>
    </xf>
    <xf numFmtId="1" fontId="21" fillId="0" borderId="31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 horizontal="right"/>
    </xf>
    <xf numFmtId="3" fontId="74" fillId="0" borderId="22" xfId="0" applyNumberFormat="1" applyFont="1" applyFill="1" applyBorder="1" applyAlignment="1">
      <alignment horizontal="right"/>
    </xf>
    <xf numFmtId="3" fontId="21" fillId="0" borderId="33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 vertical="center" wrapText="1"/>
    </xf>
    <xf numFmtId="3" fontId="21" fillId="0" borderId="25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 wrapText="1"/>
    </xf>
    <xf numFmtId="3" fontId="21" fillId="0" borderId="25" xfId="0" applyNumberFormat="1" applyFont="1" applyBorder="1" applyAlignment="1">
      <alignment horizontal="right" vertical="center" wrapText="1"/>
    </xf>
    <xf numFmtId="3" fontId="21" fillId="0" borderId="37" xfId="0" applyNumberFormat="1" applyFont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3" fontId="21" fillId="0" borderId="40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/>
    </xf>
    <xf numFmtId="3" fontId="21" fillId="0" borderId="34" xfId="0" applyNumberFormat="1" applyFont="1" applyBorder="1" applyAlignment="1">
      <alignment horizontal="center" wrapText="1"/>
    </xf>
    <xf numFmtId="3" fontId="25" fillId="0" borderId="34" xfId="0" applyNumberFormat="1" applyFont="1" applyFill="1" applyBorder="1" applyAlignment="1" applyProtection="1">
      <alignment/>
      <protection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2" fillId="0" borderId="35" xfId="0" applyNumberFormat="1" applyFont="1" applyBorder="1" applyAlignment="1">
      <alignment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3" fontId="43" fillId="0" borderId="41" xfId="0" applyNumberFormat="1" applyFont="1" applyFill="1" applyBorder="1" applyAlignment="1">
      <alignment horizontal="right"/>
    </xf>
    <xf numFmtId="0" fontId="34" fillId="0" borderId="25" xfId="0" applyNumberFormat="1" applyFont="1" applyFill="1" applyBorder="1" applyAlignment="1" applyProtection="1">
      <alignment horizontal="center" vertical="center"/>
      <protection/>
    </xf>
    <xf numFmtId="3" fontId="21" fillId="0" borderId="0" xfId="0" applyNumberFormat="1" applyFont="1" applyAlignment="1">
      <alignment/>
    </xf>
    <xf numFmtId="3" fontId="21" fillId="51" borderId="22" xfId="103" applyNumberFormat="1" applyFont="1" applyFill="1" applyBorder="1" applyAlignment="1">
      <alignment horizontal="right"/>
    </xf>
    <xf numFmtId="3" fontId="43" fillId="51" borderId="41" xfId="0" applyNumberFormat="1" applyFont="1" applyFill="1" applyBorder="1" applyAlignment="1">
      <alignment horizontal="right"/>
    </xf>
    <xf numFmtId="3" fontId="25" fillId="0" borderId="25" xfId="0" applyNumberFormat="1" applyFont="1" applyFill="1" applyBorder="1" applyAlignment="1" applyProtection="1">
      <alignment horizontal="right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42" xfId="0" applyNumberFormat="1" applyFont="1" applyFill="1" applyBorder="1" applyAlignment="1" applyProtection="1">
      <alignment horizontal="center"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1" fontId="25" fillId="0" borderId="43" xfId="0" applyNumberFormat="1" applyFont="1" applyFill="1" applyBorder="1" applyAlignment="1" applyProtection="1">
      <alignment/>
      <protection/>
    </xf>
    <xf numFmtId="3" fontId="25" fillId="0" borderId="42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0" fontId="23" fillId="35" borderId="25" xfId="0" applyNumberFormat="1" applyFont="1" applyFill="1" applyBorder="1" applyAlignment="1" applyProtection="1">
      <alignment wrapText="1"/>
      <protection/>
    </xf>
    <xf numFmtId="3" fontId="0" fillId="0" borderId="25" xfId="0" applyNumberForma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 vertical="center" wrapText="1"/>
    </xf>
    <xf numFmtId="1" fontId="25" fillId="0" borderId="25" xfId="0" applyNumberFormat="1" applyFont="1" applyFill="1" applyBorder="1" applyAlignment="1" applyProtection="1">
      <alignment/>
      <protection/>
    </xf>
    <xf numFmtId="3" fontId="21" fillId="0" borderId="25" xfId="0" applyNumberFormat="1" applyFont="1" applyFill="1" applyBorder="1" applyAlignment="1">
      <alignment horizontal="right"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27" fillId="0" borderId="43" xfId="0" applyNumberFormat="1" applyFont="1" applyFill="1" applyBorder="1" applyAlignment="1" applyProtection="1">
      <alignment wrapText="1"/>
      <protection/>
    </xf>
    <xf numFmtId="3" fontId="22" fillId="0" borderId="25" xfId="0" applyNumberFormat="1" applyFont="1" applyFill="1" applyBorder="1" applyAlignment="1">
      <alignment horizontal="right"/>
    </xf>
    <xf numFmtId="3" fontId="21" fillId="51" borderId="25" xfId="103" applyNumberFormat="1" applyFont="1" applyFill="1" applyBorder="1" applyAlignment="1">
      <alignment/>
    </xf>
    <xf numFmtId="0" fontId="42" fillId="0" borderId="25" xfId="0" applyFont="1" applyFill="1" applyBorder="1" applyAlignment="1">
      <alignment horizontal="left" vertical="center" wrapText="1"/>
    </xf>
    <xf numFmtId="3" fontId="21" fillId="51" borderId="25" xfId="103" applyNumberFormat="1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vertical="center" wrapText="1"/>
    </xf>
    <xf numFmtId="3" fontId="21" fillId="51" borderId="25" xfId="103" applyNumberFormat="1" applyFont="1" applyFill="1" applyBorder="1" applyAlignment="1">
      <alignment/>
    </xf>
    <xf numFmtId="3" fontId="21" fillId="0" borderId="25" xfId="0" applyNumberFormat="1" applyFont="1" applyFill="1" applyBorder="1" applyAlignment="1">
      <alignment vertical="center"/>
    </xf>
    <xf numFmtId="3" fontId="75" fillId="51" borderId="25" xfId="0" applyNumberFormat="1" applyFont="1" applyFill="1" applyBorder="1" applyAlignment="1">
      <alignment horizontal="right" vertical="center" wrapText="1"/>
    </xf>
    <xf numFmtId="3" fontId="0" fillId="51" borderId="25" xfId="0" applyNumberFormat="1" applyFill="1" applyBorder="1" applyAlignment="1">
      <alignment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4" xfId="0" applyNumberFormat="1" applyFont="1" applyFill="1" applyBorder="1" applyAlignment="1" applyProtection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37" fillId="7" borderId="24" xfId="0" applyNumberFormat="1" applyFont="1" applyFill="1" applyBorder="1" applyAlignment="1" applyProtection="1" quotePrefix="1">
      <alignment horizontal="left" wrapText="1"/>
      <protection/>
    </xf>
    <xf numFmtId="0" fontId="38" fillId="7" borderId="23" xfId="0" applyNumberFormat="1" applyFont="1" applyFill="1" applyBorder="1" applyAlignment="1" applyProtection="1">
      <alignment wrapText="1"/>
      <protection/>
    </xf>
    <xf numFmtId="0" fontId="37" fillId="0" borderId="24" xfId="0" applyNumberFormat="1" applyFont="1" applyFill="1" applyBorder="1" applyAlignment="1" applyProtection="1" quotePrefix="1">
      <alignment horizontal="left" wrapText="1"/>
      <protection/>
    </xf>
    <xf numFmtId="0" fontId="21" fillId="0" borderId="23" xfId="0" applyNumberFormat="1" applyFont="1" applyFill="1" applyBorder="1" applyAlignment="1" applyProtection="1">
      <alignment wrapText="1"/>
      <protection/>
    </xf>
    <xf numFmtId="0" fontId="37" fillId="0" borderId="24" xfId="0" applyFont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23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23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4" xfId="0" applyNumberFormat="1" applyFont="1" applyFill="1" applyBorder="1" applyAlignment="1" applyProtection="1">
      <alignment horizontal="left" wrapText="1"/>
      <protection/>
    </xf>
    <xf numFmtId="0" fontId="21" fillId="7" borderId="23" xfId="0" applyNumberFormat="1" applyFont="1" applyFill="1" applyBorder="1" applyAlignment="1" applyProtection="1">
      <alignment/>
      <protection/>
    </xf>
    <xf numFmtId="0" fontId="37" fillId="0" borderId="24" xfId="0" applyFont="1" applyFill="1" applyBorder="1" applyAlignment="1" quotePrefix="1">
      <alignment horizontal="left"/>
    </xf>
    <xf numFmtId="0" fontId="34" fillId="0" borderId="24" xfId="0" applyFont="1" applyBorder="1" applyAlignment="1" quotePrefix="1">
      <alignment horizontal="center" wrapText="1"/>
    </xf>
    <xf numFmtId="0" fontId="34" fillId="0" borderId="23" xfId="0" applyFont="1" applyBorder="1" applyAlignment="1" quotePrefix="1">
      <alignment horizontal="center" wrapText="1"/>
    </xf>
    <xf numFmtId="0" fontId="34" fillId="0" borderId="44" xfId="0" applyFont="1" applyBorder="1" applyAlignment="1" quotePrefix="1">
      <alignment horizontal="center" wrapText="1"/>
    </xf>
    <xf numFmtId="3" fontId="22" fillId="0" borderId="32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0" fontId="37" fillId="0" borderId="32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3" fontId="44" fillId="0" borderId="25" xfId="0" applyNumberFormat="1" applyFont="1" applyFill="1" applyBorder="1" applyAlignment="1" applyProtection="1">
      <alignment horizontal="center" vertical="center" wrapText="1"/>
      <protection/>
    </xf>
    <xf numFmtId="0" fontId="39" fillId="0" borderId="25" xfId="0" applyNumberFormat="1" applyFont="1" applyFill="1" applyBorder="1" applyAlignment="1" applyProtection="1">
      <alignment horizontal="right" vertical="center" wrapText="1"/>
      <protection/>
    </xf>
    <xf numFmtId="0" fontId="39" fillId="0" borderId="24" xfId="0" applyNumberFormat="1" applyFont="1" applyFill="1" applyBorder="1" applyAlignment="1" applyProtection="1">
      <alignment horizontal="left" wrapText="1"/>
      <protection/>
    </xf>
    <xf numFmtId="0" fontId="39" fillId="0" borderId="23" xfId="0" applyNumberFormat="1" applyFont="1" applyFill="1" applyBorder="1" applyAlignment="1" applyProtection="1">
      <alignment horizontal="left" wrapText="1"/>
      <protection/>
    </xf>
    <xf numFmtId="0" fontId="39" fillId="0" borderId="44" xfId="0" applyNumberFormat="1" applyFont="1" applyFill="1" applyBorder="1" applyAlignment="1" applyProtection="1">
      <alignment horizontal="left"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  <xf numFmtId="0" fontId="34" fillId="0" borderId="24" xfId="0" applyNumberFormat="1" applyFont="1" applyFill="1" applyBorder="1" applyAlignment="1" applyProtection="1">
      <alignment horizontal="center" vertical="center" wrapText="1"/>
      <protection/>
    </xf>
    <xf numFmtId="0" fontId="34" fillId="0" borderId="23" xfId="0" applyNumberFormat="1" applyFont="1" applyFill="1" applyBorder="1" applyAlignment="1" applyProtection="1">
      <alignment horizontal="center" vertical="center" wrapText="1"/>
      <protection/>
    </xf>
    <xf numFmtId="0" fontId="34" fillId="0" borderId="44" xfId="0" applyNumberFormat="1" applyFont="1" applyFill="1" applyBorder="1" applyAlignment="1" applyProtection="1">
      <alignment horizontal="center" vertical="center" wrapText="1"/>
      <protection/>
    </xf>
    <xf numFmtId="3" fontId="44" fillId="0" borderId="24" xfId="0" applyNumberFormat="1" applyFont="1" applyFill="1" applyBorder="1" applyAlignment="1" applyProtection="1">
      <alignment horizontal="center" vertical="center" wrapText="1"/>
      <protection/>
    </xf>
    <xf numFmtId="3" fontId="44" fillId="0" borderId="23" xfId="0" applyNumberFormat="1" applyFont="1" applyFill="1" applyBorder="1" applyAlignment="1" applyProtection="1">
      <alignment horizontal="center" vertical="center" wrapText="1"/>
      <protection/>
    </xf>
    <xf numFmtId="3" fontId="44" fillId="0" borderId="44" xfId="0" applyNumberFormat="1" applyFont="1" applyFill="1" applyBorder="1" applyAlignment="1" applyProtection="1">
      <alignment horizontal="center" vertical="center" wrapText="1"/>
      <protection/>
    </xf>
    <xf numFmtId="0" fontId="39" fillId="0" borderId="24" xfId="0" applyNumberFormat="1" applyFont="1" applyFill="1" applyBorder="1" applyAlignment="1" applyProtection="1">
      <alignment horizontal="right" vertical="center" wrapText="1"/>
      <protection/>
    </xf>
    <xf numFmtId="0" fontId="39" fillId="0" borderId="23" xfId="0" applyNumberFormat="1" applyFont="1" applyFill="1" applyBorder="1" applyAlignment="1" applyProtection="1">
      <alignment horizontal="right" vertical="center" wrapText="1"/>
      <protection/>
    </xf>
    <xf numFmtId="0" fontId="39" fillId="0" borderId="44" xfId="0" applyNumberFormat="1" applyFont="1" applyFill="1" applyBorder="1" applyAlignment="1" applyProtection="1">
      <alignment horizontal="right" vertical="center" wrapText="1"/>
      <protection/>
    </xf>
    <xf numFmtId="3" fontId="27" fillId="0" borderId="25" xfId="0" applyNumberFormat="1" applyFont="1" applyFill="1" applyBorder="1" applyAlignment="1">
      <alignment horizontal="righ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48627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114300</xdr:rowOff>
    </xdr:from>
    <xdr:to>
      <xdr:col>1</xdr:col>
      <xdr:colOff>28575</xdr:colOff>
      <xdr:row>20</xdr:row>
      <xdr:rowOff>95250</xdr:rowOff>
    </xdr:to>
    <xdr:sp>
      <xdr:nvSpPr>
        <xdr:cNvPr id="4" name="Line 2"/>
        <xdr:cNvSpPr>
          <a:spLocks/>
        </xdr:cNvSpPr>
      </xdr:nvSpPr>
      <xdr:spPr>
        <a:xfrm>
          <a:off x="38100" y="4581525"/>
          <a:ext cx="10572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9622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9622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1">
      <selection activeCell="F17" sqref="F17:H1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3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3.5">
      <c r="A2" s="199"/>
      <c r="B2" s="199"/>
      <c r="C2" s="199"/>
      <c r="D2" s="199"/>
      <c r="E2" s="199"/>
      <c r="F2" s="199"/>
      <c r="G2" s="199"/>
      <c r="H2" s="199"/>
    </row>
    <row r="3" spans="1:8" ht="57" customHeight="1">
      <c r="A3" s="192" t="s">
        <v>80</v>
      </c>
      <c r="B3" s="192"/>
      <c r="C3" s="192"/>
      <c r="D3" s="192"/>
      <c r="E3" s="192"/>
      <c r="F3" s="192"/>
      <c r="G3" s="192"/>
      <c r="H3" s="192"/>
    </row>
    <row r="4" spans="1:8" s="50" customFormat="1" ht="26.25" customHeight="1">
      <c r="A4" s="192" t="s">
        <v>38</v>
      </c>
      <c r="B4" s="192"/>
      <c r="C4" s="192"/>
      <c r="D4" s="192"/>
      <c r="E4" s="192"/>
      <c r="F4" s="192"/>
      <c r="G4" s="200"/>
      <c r="H4" s="200"/>
    </row>
    <row r="5" spans="1:5" ht="15.75" customHeight="1">
      <c r="A5" s="51"/>
      <c r="B5" s="52"/>
      <c r="C5" s="52"/>
      <c r="D5" s="52"/>
      <c r="E5" s="52"/>
    </row>
    <row r="6" spans="1:9" ht="27.75" customHeight="1">
      <c r="A6" s="204"/>
      <c r="B6" s="205"/>
      <c r="C6" s="205"/>
      <c r="D6" s="205"/>
      <c r="E6" s="206"/>
      <c r="F6" s="57" t="s">
        <v>81</v>
      </c>
      <c r="G6" s="58" t="s">
        <v>74</v>
      </c>
      <c r="H6" s="58" t="s">
        <v>82</v>
      </c>
      <c r="I6" s="59"/>
    </row>
    <row r="7" spans="1:9" ht="27.75" customHeight="1">
      <c r="A7" s="201" t="s">
        <v>39</v>
      </c>
      <c r="B7" s="187"/>
      <c r="C7" s="187"/>
      <c r="D7" s="187"/>
      <c r="E7" s="202"/>
      <c r="F7" s="75">
        <f>F8+F9</f>
        <v>20914745</v>
      </c>
      <c r="G7" s="75">
        <f>G8+G9</f>
        <v>20046442</v>
      </c>
      <c r="H7" s="75">
        <f>+H8+H9</f>
        <v>20081442</v>
      </c>
      <c r="I7" s="73"/>
    </row>
    <row r="8" spans="1:8" ht="22.5" customHeight="1">
      <c r="A8" s="184" t="s">
        <v>0</v>
      </c>
      <c r="B8" s="185"/>
      <c r="C8" s="185"/>
      <c r="D8" s="185"/>
      <c r="E8" s="191"/>
      <c r="F8" s="78">
        <v>20848645</v>
      </c>
      <c r="G8" s="78">
        <v>20010342</v>
      </c>
      <c r="H8" s="78">
        <v>20045342</v>
      </c>
    </row>
    <row r="9" spans="1:8" ht="22.5" customHeight="1">
      <c r="A9" s="203" t="s">
        <v>42</v>
      </c>
      <c r="B9" s="191"/>
      <c r="C9" s="191"/>
      <c r="D9" s="191"/>
      <c r="E9" s="191"/>
      <c r="F9" s="78">
        <v>66100</v>
      </c>
      <c r="G9" s="78">
        <v>36100</v>
      </c>
      <c r="H9" s="78">
        <v>36100</v>
      </c>
    </row>
    <row r="10" spans="1:8" ht="22.5" customHeight="1">
      <c r="A10" s="74" t="s">
        <v>40</v>
      </c>
      <c r="B10" s="77"/>
      <c r="C10" s="77"/>
      <c r="D10" s="77"/>
      <c r="E10" s="77"/>
      <c r="F10" s="75">
        <f>+F11+F12</f>
        <v>25913566</v>
      </c>
      <c r="G10" s="75">
        <f>+G11+G12</f>
        <v>23702095</v>
      </c>
      <c r="H10" s="75">
        <f>+H11+H12</f>
        <v>23114266</v>
      </c>
    </row>
    <row r="11" spans="1:10" ht="22.5" customHeight="1">
      <c r="A11" s="188" t="s">
        <v>1</v>
      </c>
      <c r="B11" s="185"/>
      <c r="C11" s="185"/>
      <c r="D11" s="185"/>
      <c r="E11" s="189"/>
      <c r="F11" s="78">
        <v>24848165</v>
      </c>
      <c r="G11" s="78">
        <v>23269958</v>
      </c>
      <c r="H11" s="78">
        <v>22803904</v>
      </c>
      <c r="I11" s="40"/>
      <c r="J11" s="40"/>
    </row>
    <row r="12" spans="1:10" ht="22.5" customHeight="1">
      <c r="A12" s="190" t="s">
        <v>45</v>
      </c>
      <c r="B12" s="191"/>
      <c r="C12" s="191"/>
      <c r="D12" s="191"/>
      <c r="E12" s="191"/>
      <c r="F12" s="60">
        <v>1065401</v>
      </c>
      <c r="G12" s="60">
        <v>432137</v>
      </c>
      <c r="H12" s="61">
        <v>310362</v>
      </c>
      <c r="I12" s="40"/>
      <c r="J12" s="40"/>
    </row>
    <row r="13" spans="1:10" ht="22.5" customHeight="1">
      <c r="A13" s="186" t="s">
        <v>2</v>
      </c>
      <c r="B13" s="187"/>
      <c r="C13" s="187"/>
      <c r="D13" s="187"/>
      <c r="E13" s="187"/>
      <c r="F13" s="76">
        <f>+F7-F10</f>
        <v>-4998821</v>
      </c>
      <c r="G13" s="76">
        <f>+G7-G10</f>
        <v>-3655653</v>
      </c>
      <c r="H13" s="76">
        <f>+H7-H10</f>
        <v>-3032824</v>
      </c>
      <c r="J13" s="40"/>
    </row>
    <row r="14" spans="1:8" ht="25.5" customHeight="1">
      <c r="A14" s="192"/>
      <c r="B14" s="182"/>
      <c r="C14" s="182"/>
      <c r="D14" s="182"/>
      <c r="E14" s="182"/>
      <c r="F14" s="183"/>
      <c r="G14" s="183"/>
      <c r="H14" s="183"/>
    </row>
    <row r="15" spans="1:10" ht="27.75" customHeight="1">
      <c r="A15" s="53"/>
      <c r="B15" s="54"/>
      <c r="C15" s="54"/>
      <c r="D15" s="55"/>
      <c r="E15" s="56"/>
      <c r="F15" s="57" t="s">
        <v>81</v>
      </c>
      <c r="G15" s="58" t="s">
        <v>74</v>
      </c>
      <c r="H15" s="58" t="s">
        <v>82</v>
      </c>
      <c r="J15" s="40"/>
    </row>
    <row r="16" spans="1:10" ht="30.75" customHeight="1">
      <c r="A16" s="193" t="s">
        <v>46</v>
      </c>
      <c r="B16" s="194"/>
      <c r="C16" s="194"/>
      <c r="D16" s="194"/>
      <c r="E16" s="195"/>
      <c r="F16" s="79"/>
      <c r="G16" s="79"/>
      <c r="H16" s="80"/>
      <c r="J16" s="40"/>
    </row>
    <row r="17" spans="1:10" ht="34.5" customHeight="1">
      <c r="A17" s="196" t="s">
        <v>47</v>
      </c>
      <c r="B17" s="197"/>
      <c r="C17" s="197"/>
      <c r="D17" s="197"/>
      <c r="E17" s="198"/>
      <c r="F17" s="81">
        <v>4998821</v>
      </c>
      <c r="G17" s="81">
        <v>3655653</v>
      </c>
      <c r="H17" s="76">
        <v>3032824</v>
      </c>
      <c r="J17" s="40"/>
    </row>
    <row r="18" spans="1:10" s="45" customFormat="1" ht="25.5" customHeight="1">
      <c r="A18" s="181"/>
      <c r="B18" s="182"/>
      <c r="C18" s="182"/>
      <c r="D18" s="182"/>
      <c r="E18" s="182"/>
      <c r="F18" s="183"/>
      <c r="G18" s="183"/>
      <c r="H18" s="183"/>
      <c r="J18" s="82"/>
    </row>
    <row r="19" spans="1:11" s="45" customFormat="1" ht="27.75" customHeight="1">
      <c r="A19" s="53"/>
      <c r="B19" s="54"/>
      <c r="C19" s="54"/>
      <c r="D19" s="55"/>
      <c r="E19" s="56"/>
      <c r="F19" s="57" t="s">
        <v>81</v>
      </c>
      <c r="G19" s="58" t="s">
        <v>74</v>
      </c>
      <c r="H19" s="58" t="s">
        <v>82</v>
      </c>
      <c r="J19" s="82"/>
      <c r="K19" s="82"/>
    </row>
    <row r="20" spans="1:10" s="45" customFormat="1" ht="22.5" customHeight="1">
      <c r="A20" s="184" t="s">
        <v>3</v>
      </c>
      <c r="B20" s="185"/>
      <c r="C20" s="185"/>
      <c r="D20" s="185"/>
      <c r="E20" s="185"/>
      <c r="F20" s="60">
        <v>0</v>
      </c>
      <c r="G20" s="60">
        <v>0</v>
      </c>
      <c r="H20" s="60">
        <v>0</v>
      </c>
      <c r="J20" s="82"/>
    </row>
    <row r="21" spans="1:8" s="45" customFormat="1" ht="33.75" customHeight="1">
      <c r="A21" s="184" t="s">
        <v>4</v>
      </c>
      <c r="B21" s="185"/>
      <c r="C21" s="185"/>
      <c r="D21" s="185"/>
      <c r="E21" s="185"/>
      <c r="F21" s="60">
        <v>0</v>
      </c>
      <c r="G21" s="60">
        <v>0</v>
      </c>
      <c r="H21" s="60">
        <v>0</v>
      </c>
    </row>
    <row r="22" spans="1:11" s="45" customFormat="1" ht="22.5" customHeight="1">
      <c r="A22" s="186" t="s">
        <v>5</v>
      </c>
      <c r="B22" s="187"/>
      <c r="C22" s="187"/>
      <c r="D22" s="187"/>
      <c r="E22" s="187"/>
      <c r="F22" s="75">
        <f>F20-F21</f>
        <v>0</v>
      </c>
      <c r="G22" s="75">
        <f>G20-G21</f>
        <v>0</v>
      </c>
      <c r="H22" s="75">
        <f>H20-H21</f>
        <v>0</v>
      </c>
      <c r="J22" s="83"/>
      <c r="K22" s="82"/>
    </row>
    <row r="23" spans="1:8" s="45" customFormat="1" ht="25.5" customHeight="1">
      <c r="A23" s="181"/>
      <c r="B23" s="182"/>
      <c r="C23" s="182"/>
      <c r="D23" s="182"/>
      <c r="E23" s="182"/>
      <c r="F23" s="183"/>
      <c r="G23" s="183"/>
      <c r="H23" s="183"/>
    </row>
    <row r="24" spans="1:8" s="45" customFormat="1" ht="22.5" customHeight="1">
      <c r="A24" s="188" t="s">
        <v>6</v>
      </c>
      <c r="B24" s="185"/>
      <c r="C24" s="185"/>
      <c r="D24" s="185"/>
      <c r="E24" s="185"/>
      <c r="F24" s="60">
        <f>IF((F13+F17+F22)&lt;&gt;0,"NESLAGANJE ZBROJA",(F13+F17+F22))</f>
        <v>0</v>
      </c>
      <c r="G24" s="60">
        <f>IF((G13+G17+G22)&lt;&gt;0,"NESLAGANJE ZBROJA",(G13+G17+G22))</f>
        <v>0</v>
      </c>
      <c r="H24" s="60">
        <f>IF((H13+H17+H22)&lt;&gt;0,"NESLAGANJE ZBROJA",(H13+H17+H22))</f>
        <v>0</v>
      </c>
    </row>
    <row r="25" spans="1:5" s="45" customFormat="1" ht="18" customHeight="1">
      <c r="A25" s="62"/>
      <c r="B25" s="52"/>
      <c r="C25" s="52"/>
      <c r="D25" s="52"/>
      <c r="E25" s="52"/>
    </row>
    <row r="26" spans="1:8" ht="42" customHeight="1">
      <c r="A26" s="179" t="s">
        <v>48</v>
      </c>
      <c r="B26" s="180"/>
      <c r="C26" s="180"/>
      <c r="D26" s="180"/>
      <c r="E26" s="180"/>
      <c r="F26" s="180"/>
      <c r="G26" s="180"/>
      <c r="H26" s="180"/>
    </row>
    <row r="27" ht="12.75">
      <c r="E27" s="84"/>
    </row>
    <row r="31" spans="6:8" ht="12.75">
      <c r="F31" s="40"/>
      <c r="G31" s="40"/>
      <c r="H31" s="40"/>
    </row>
    <row r="32" spans="6:8" ht="12.75">
      <c r="F32" s="40"/>
      <c r="G32" s="40"/>
      <c r="H32" s="40"/>
    </row>
    <row r="33" spans="5:8" ht="12.75">
      <c r="E33" s="85"/>
      <c r="F33" s="42"/>
      <c r="G33" s="42"/>
      <c r="H33" s="42"/>
    </row>
    <row r="34" spans="5:8" ht="12.75">
      <c r="E34" s="85"/>
      <c r="F34" s="40"/>
      <c r="G34" s="40"/>
      <c r="H34" s="40"/>
    </row>
    <row r="35" spans="5:8" ht="12.75">
      <c r="E35" s="85"/>
      <c r="F35" s="40"/>
      <c r="G35" s="40"/>
      <c r="H35" s="40"/>
    </row>
    <row r="36" spans="5:8" ht="12.75">
      <c r="E36" s="85"/>
      <c r="F36" s="40"/>
      <c r="G36" s="40"/>
      <c r="H36" s="40"/>
    </row>
    <row r="37" spans="5:8" ht="12.75">
      <c r="E37" s="85"/>
      <c r="F37" s="40"/>
      <c r="G37" s="40"/>
      <c r="H37" s="40"/>
    </row>
    <row r="38" ht="12.75">
      <c r="E38" s="85"/>
    </row>
    <row r="43" ht="12.75">
      <c r="F43" s="40"/>
    </row>
    <row r="44" ht="12.75">
      <c r="F44" s="40"/>
    </row>
    <row r="45" ht="12.75">
      <c r="F45" s="40"/>
    </row>
  </sheetData>
  <sheetProtection/>
  <mergeCells count="20">
    <mergeCell ref="A2:H2"/>
    <mergeCell ref="A3:H3"/>
    <mergeCell ref="A4:H4"/>
    <mergeCell ref="A7:E7"/>
    <mergeCell ref="A8:E8"/>
    <mergeCell ref="A9:E9"/>
    <mergeCell ref="A6:E6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9">
      <selection activeCell="D36" sqref="D36:G36"/>
    </sheetView>
  </sheetViews>
  <sheetFormatPr defaultColWidth="11.421875" defaultRowHeight="12.75"/>
  <cols>
    <col min="1" max="1" width="16.00390625" style="15" customWidth="1"/>
    <col min="2" max="3" width="17.57421875" style="15" customWidth="1"/>
    <col min="4" max="4" width="17.57421875" style="46" customWidth="1"/>
    <col min="5" max="7" width="17.57421875" style="3" customWidth="1"/>
    <col min="8" max="8" width="16.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92" t="s">
        <v>7</v>
      </c>
      <c r="B1" s="192"/>
      <c r="C1" s="192"/>
      <c r="D1" s="192"/>
      <c r="E1" s="192"/>
      <c r="F1" s="192"/>
      <c r="G1" s="192"/>
      <c r="H1" s="192"/>
    </row>
    <row r="2" spans="1:8" s="1" customFormat="1" ht="13.5" thickBot="1">
      <c r="A2" s="8"/>
      <c r="H2" s="9" t="s">
        <v>8</v>
      </c>
    </row>
    <row r="3" spans="1:8" s="1" customFormat="1" ht="27" thickBot="1">
      <c r="A3" s="69" t="s">
        <v>9</v>
      </c>
      <c r="B3" s="210" t="s">
        <v>68</v>
      </c>
      <c r="C3" s="211"/>
      <c r="D3" s="211"/>
      <c r="E3" s="211"/>
      <c r="F3" s="211"/>
      <c r="G3" s="211"/>
      <c r="H3" s="212"/>
    </row>
    <row r="4" spans="1:8" s="1" customFormat="1" ht="66" thickBot="1">
      <c r="A4" s="70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43</v>
      </c>
      <c r="H4" s="12" t="s">
        <v>17</v>
      </c>
    </row>
    <row r="5" spans="1:8" s="1" customFormat="1" ht="13.5" thickBot="1">
      <c r="A5" s="117">
        <v>636</v>
      </c>
      <c r="B5" s="122"/>
      <c r="C5" s="123"/>
      <c r="D5" s="123"/>
      <c r="E5" s="151">
        <v>320000</v>
      </c>
      <c r="F5" s="123"/>
      <c r="G5" s="123"/>
      <c r="H5" s="124"/>
    </row>
    <row r="6" spans="1:8" s="1" customFormat="1" ht="13.5" thickBot="1">
      <c r="A6" s="118">
        <v>638</v>
      </c>
      <c r="B6" s="125"/>
      <c r="C6" s="126"/>
      <c r="D6" s="127"/>
      <c r="E6" s="123">
        <v>153357</v>
      </c>
      <c r="F6" s="128"/>
      <c r="G6" s="128"/>
      <c r="H6" s="129"/>
    </row>
    <row r="7" spans="1:8" s="1" customFormat="1" ht="13.5" thickBot="1">
      <c r="A7" s="118">
        <v>641</v>
      </c>
      <c r="B7" s="130"/>
      <c r="C7" s="126"/>
      <c r="D7" s="126">
        <v>30500</v>
      </c>
      <c r="E7" s="126"/>
      <c r="F7" s="126"/>
      <c r="G7" s="126"/>
      <c r="H7" s="131"/>
    </row>
    <row r="8" spans="1:8" s="1" customFormat="1" ht="13.5" thickBot="1">
      <c r="A8" s="118">
        <v>652</v>
      </c>
      <c r="B8" s="130"/>
      <c r="C8" s="126"/>
      <c r="D8" s="126">
        <v>828932</v>
      </c>
      <c r="E8" s="126"/>
      <c r="F8" s="126"/>
      <c r="G8" s="126">
        <v>28000</v>
      </c>
      <c r="H8" s="131"/>
    </row>
    <row r="9" spans="1:8" s="1" customFormat="1" ht="13.5" thickBot="1">
      <c r="A9" s="118">
        <v>661</v>
      </c>
      <c r="B9" s="130"/>
      <c r="C9" s="126">
        <v>6760288</v>
      </c>
      <c r="D9" s="126"/>
      <c r="E9" s="126"/>
      <c r="F9" s="126"/>
      <c r="G9" s="126"/>
      <c r="H9" s="131"/>
    </row>
    <row r="10" spans="1:8" s="1" customFormat="1" ht="13.5" thickBot="1">
      <c r="A10" s="118">
        <v>663</v>
      </c>
      <c r="B10" s="130"/>
      <c r="C10" s="126"/>
      <c r="D10" s="126"/>
      <c r="E10" s="126"/>
      <c r="F10" s="126">
        <v>10000</v>
      </c>
      <c r="G10" s="126"/>
      <c r="H10" s="131"/>
    </row>
    <row r="11" spans="1:8" s="1" customFormat="1" ht="13.5" thickBot="1">
      <c r="A11" s="118">
        <v>671</v>
      </c>
      <c r="B11" s="130">
        <v>451439</v>
      </c>
      <c r="C11" s="126"/>
      <c r="D11" s="126"/>
      <c r="E11" s="126"/>
      <c r="F11" s="126"/>
      <c r="G11" s="126"/>
      <c r="H11" s="131"/>
    </row>
    <row r="12" spans="1:8" s="1" customFormat="1" ht="13.5" thickBot="1">
      <c r="A12" s="118">
        <v>673</v>
      </c>
      <c r="B12" s="130"/>
      <c r="C12" s="126"/>
      <c r="D12" s="152">
        <v>12266129</v>
      </c>
      <c r="E12" s="126"/>
      <c r="F12" s="126"/>
      <c r="G12" s="126"/>
      <c r="H12" s="131"/>
    </row>
    <row r="13" spans="1:8" s="1" customFormat="1" ht="13.5" thickBot="1">
      <c r="A13" s="118">
        <v>683</v>
      </c>
      <c r="B13" s="130"/>
      <c r="C13" s="126"/>
      <c r="D13" s="126">
        <v>0</v>
      </c>
      <c r="E13" s="126"/>
      <c r="F13" s="126"/>
      <c r="G13" s="126"/>
      <c r="H13" s="131"/>
    </row>
    <row r="14" spans="1:8" s="1" customFormat="1" ht="13.5" thickBot="1">
      <c r="A14" s="118">
        <v>721</v>
      </c>
      <c r="B14" s="132"/>
      <c r="C14" s="133"/>
      <c r="D14" s="133"/>
      <c r="E14" s="133"/>
      <c r="F14" s="133"/>
      <c r="G14" s="133">
        <v>66100</v>
      </c>
      <c r="H14" s="134"/>
    </row>
    <row r="15" spans="1:8" s="1" customFormat="1" ht="14.25" thickBot="1">
      <c r="A15" s="118">
        <v>922</v>
      </c>
      <c r="B15" s="120"/>
      <c r="C15" s="142">
        <v>873616</v>
      </c>
      <c r="D15" s="153">
        <v>4051845</v>
      </c>
      <c r="E15" s="121">
        <v>0</v>
      </c>
      <c r="F15" s="120"/>
      <c r="G15" s="120">
        <v>73400</v>
      </c>
      <c r="H15" s="120"/>
    </row>
    <row r="16" spans="1:8" s="1" customFormat="1" ht="30" customHeight="1" thickBot="1">
      <c r="A16" s="13" t="s">
        <v>18</v>
      </c>
      <c r="B16" s="120">
        <f>SUM(B5:B15)</f>
        <v>451439</v>
      </c>
      <c r="C16" s="120">
        <f aca="true" t="shared" si="0" ref="C16:H16">SUM(C5:C15)</f>
        <v>7633904</v>
      </c>
      <c r="D16" s="120">
        <f t="shared" si="0"/>
        <v>17177406</v>
      </c>
      <c r="E16" s="120">
        <f>SUM(E5:E15)</f>
        <v>473357</v>
      </c>
      <c r="F16" s="120">
        <f t="shared" si="0"/>
        <v>10000</v>
      </c>
      <c r="G16" s="120">
        <f t="shared" si="0"/>
        <v>167500</v>
      </c>
      <c r="H16" s="120">
        <f t="shared" si="0"/>
        <v>0</v>
      </c>
    </row>
    <row r="17" spans="1:8" s="1" customFormat="1" ht="28.5" customHeight="1" thickBot="1">
      <c r="A17" s="13" t="s">
        <v>44</v>
      </c>
      <c r="B17" s="207">
        <f>B16+C16+D16+E16+F16+G16+H16</f>
        <v>25913606</v>
      </c>
      <c r="C17" s="208"/>
      <c r="D17" s="208"/>
      <c r="E17" s="208"/>
      <c r="F17" s="208"/>
      <c r="G17" s="208"/>
      <c r="H17" s="209"/>
    </row>
    <row r="18" spans="1:8" ht="13.5" thickBot="1">
      <c r="A18" s="5"/>
      <c r="B18" s="5"/>
      <c r="C18" s="5"/>
      <c r="D18" s="6"/>
      <c r="E18" s="14"/>
      <c r="H18" s="9"/>
    </row>
    <row r="19" spans="1:8" ht="24" customHeight="1" thickBot="1">
      <c r="A19" s="71" t="s">
        <v>9</v>
      </c>
      <c r="B19" s="210" t="s">
        <v>72</v>
      </c>
      <c r="C19" s="211"/>
      <c r="D19" s="211"/>
      <c r="E19" s="211"/>
      <c r="F19" s="211"/>
      <c r="G19" s="211"/>
      <c r="H19" s="212"/>
    </row>
    <row r="20" spans="1:8" ht="66" thickBot="1">
      <c r="A20" s="72" t="s">
        <v>10</v>
      </c>
      <c r="B20" s="10" t="s">
        <v>11</v>
      </c>
      <c r="C20" s="11" t="s">
        <v>12</v>
      </c>
      <c r="D20" s="11" t="s">
        <v>13</v>
      </c>
      <c r="E20" s="11" t="s">
        <v>14</v>
      </c>
      <c r="F20" s="11" t="s">
        <v>15</v>
      </c>
      <c r="G20" s="11" t="s">
        <v>43</v>
      </c>
      <c r="H20" s="12" t="s">
        <v>17</v>
      </c>
    </row>
    <row r="21" spans="1:8" ht="12.75">
      <c r="A21" s="92">
        <v>63</v>
      </c>
      <c r="B21" s="135"/>
      <c r="C21" s="136"/>
      <c r="D21" s="137"/>
      <c r="E21" s="138">
        <v>480000</v>
      </c>
      <c r="F21" s="139"/>
      <c r="G21" s="139"/>
      <c r="H21" s="140"/>
    </row>
    <row r="22" spans="1:8" ht="13.5" thickBot="1">
      <c r="A22" s="92">
        <v>64</v>
      </c>
      <c r="B22" s="141"/>
      <c r="C22" s="142"/>
      <c r="D22" s="142">
        <v>25000</v>
      </c>
      <c r="E22" s="142"/>
      <c r="F22" s="142"/>
      <c r="G22" s="142"/>
      <c r="H22" s="143"/>
    </row>
    <row r="23" spans="1:8" ht="12.75">
      <c r="A23" s="114">
        <v>65</v>
      </c>
      <c r="B23" s="141"/>
      <c r="C23" s="142"/>
      <c r="D23" s="142">
        <v>757342</v>
      </c>
      <c r="E23" s="142"/>
      <c r="F23" s="142"/>
      <c r="G23" s="142">
        <v>28000</v>
      </c>
      <c r="H23" s="143"/>
    </row>
    <row r="24" spans="1:8" ht="13.5" thickBot="1">
      <c r="A24" s="115">
        <v>66</v>
      </c>
      <c r="B24" s="141"/>
      <c r="C24" s="142">
        <v>6720000</v>
      </c>
      <c r="D24" s="126">
        <v>0</v>
      </c>
      <c r="E24" s="142"/>
      <c r="F24" s="142"/>
      <c r="G24" s="142"/>
      <c r="H24" s="143"/>
    </row>
    <row r="25" spans="1:8" ht="13.5" thickBot="1">
      <c r="A25" s="115">
        <v>67</v>
      </c>
      <c r="B25" s="130">
        <v>255000</v>
      </c>
      <c r="C25" s="142"/>
      <c r="D25" s="152">
        <v>11670000</v>
      </c>
      <c r="E25" s="142"/>
      <c r="F25" s="142"/>
      <c r="G25" s="142"/>
      <c r="H25" s="143"/>
    </row>
    <row r="26" spans="1:8" ht="12.75">
      <c r="A26" s="92">
        <v>68</v>
      </c>
      <c r="B26" s="141"/>
      <c r="C26" s="142"/>
      <c r="D26" s="142">
        <v>100000</v>
      </c>
      <c r="E26" s="142"/>
      <c r="F26" s="142"/>
      <c r="G26" s="142"/>
      <c r="H26" s="143"/>
    </row>
    <row r="27" spans="1:8" ht="13.5" thickBot="1">
      <c r="A27" s="115">
        <v>72</v>
      </c>
      <c r="B27" s="141"/>
      <c r="C27" s="142"/>
      <c r="D27" s="142"/>
      <c r="E27" s="142"/>
      <c r="F27" s="142"/>
      <c r="G27" s="142">
        <v>36100</v>
      </c>
      <c r="H27" s="143"/>
    </row>
    <row r="28" spans="1:8" ht="14.25" thickBot="1">
      <c r="A28" s="115">
        <v>92</v>
      </c>
      <c r="B28" s="141"/>
      <c r="C28" s="142">
        <v>0</v>
      </c>
      <c r="D28" s="149">
        <v>3655653</v>
      </c>
      <c r="E28" s="128">
        <v>0</v>
      </c>
      <c r="F28" s="142"/>
      <c r="G28" s="142"/>
      <c r="H28" s="143"/>
    </row>
    <row r="29" spans="1:8" s="1" customFormat="1" ht="30" customHeight="1" thickBot="1">
      <c r="A29" s="116" t="s">
        <v>18</v>
      </c>
      <c r="B29" s="144">
        <f>SUM(B21:B28)</f>
        <v>255000</v>
      </c>
      <c r="C29" s="145">
        <f aca="true" t="shared" si="1" ref="C29:H29">SUM(C21:C28)</f>
        <v>6720000</v>
      </c>
      <c r="D29" s="145">
        <f t="shared" si="1"/>
        <v>16207995</v>
      </c>
      <c r="E29" s="145">
        <f t="shared" si="1"/>
        <v>480000</v>
      </c>
      <c r="F29" s="145">
        <f t="shared" si="1"/>
        <v>0</v>
      </c>
      <c r="G29" s="145">
        <f t="shared" si="1"/>
        <v>64100</v>
      </c>
      <c r="H29" s="146">
        <f t="shared" si="1"/>
        <v>0</v>
      </c>
    </row>
    <row r="30" spans="1:8" s="1" customFormat="1" ht="28.5" customHeight="1" thickBot="1">
      <c r="A30" s="13" t="s">
        <v>73</v>
      </c>
      <c r="B30" s="207">
        <f>B29+C29+D29+E29+F29+G29+H29</f>
        <v>23727095</v>
      </c>
      <c r="C30" s="208"/>
      <c r="D30" s="208"/>
      <c r="E30" s="208"/>
      <c r="F30" s="208"/>
      <c r="G30" s="208"/>
      <c r="H30" s="209"/>
    </row>
    <row r="31" spans="4:5" ht="13.5" thickBot="1">
      <c r="D31" s="16"/>
      <c r="E31" s="17"/>
    </row>
    <row r="32" spans="1:8" ht="27" thickBot="1">
      <c r="A32" s="71" t="s">
        <v>9</v>
      </c>
      <c r="B32" s="210" t="s">
        <v>78</v>
      </c>
      <c r="C32" s="211"/>
      <c r="D32" s="211"/>
      <c r="E32" s="211"/>
      <c r="F32" s="211"/>
      <c r="G32" s="211"/>
      <c r="H32" s="212"/>
    </row>
    <row r="33" spans="1:8" ht="66" thickBot="1">
      <c r="A33" s="72" t="s">
        <v>10</v>
      </c>
      <c r="B33" s="10" t="s">
        <v>11</v>
      </c>
      <c r="C33" s="11" t="s">
        <v>12</v>
      </c>
      <c r="D33" s="11" t="s">
        <v>13</v>
      </c>
      <c r="E33" s="11" t="s">
        <v>14</v>
      </c>
      <c r="F33" s="11" t="s">
        <v>15</v>
      </c>
      <c r="G33" s="11" t="s">
        <v>43</v>
      </c>
      <c r="H33" s="12" t="s">
        <v>17</v>
      </c>
    </row>
    <row r="34" spans="1:8" ht="12.75">
      <c r="A34" s="92">
        <v>63</v>
      </c>
      <c r="B34" s="135"/>
      <c r="C34" s="136"/>
      <c r="D34" s="137"/>
      <c r="E34" s="138">
        <v>480000</v>
      </c>
      <c r="F34" s="139"/>
      <c r="G34" s="139"/>
      <c r="H34" s="147"/>
    </row>
    <row r="35" spans="1:8" ht="13.5" thickBot="1">
      <c r="A35" s="92">
        <v>64</v>
      </c>
      <c r="B35" s="141"/>
      <c r="C35" s="142"/>
      <c r="D35" s="142">
        <v>25000</v>
      </c>
      <c r="E35" s="142"/>
      <c r="F35" s="142"/>
      <c r="G35" s="142"/>
      <c r="H35" s="148"/>
    </row>
    <row r="36" spans="1:8" ht="12.75">
      <c r="A36" s="114">
        <v>65</v>
      </c>
      <c r="B36" s="141"/>
      <c r="C36" s="142"/>
      <c r="D36" s="142">
        <v>757342</v>
      </c>
      <c r="E36" s="142"/>
      <c r="F36" s="142"/>
      <c r="G36" s="142">
        <v>28000</v>
      </c>
      <c r="H36" s="143"/>
    </row>
    <row r="37" spans="1:8" ht="13.5" thickBot="1">
      <c r="A37" s="115">
        <v>66</v>
      </c>
      <c r="B37" s="141"/>
      <c r="C37" s="142">
        <v>6720000</v>
      </c>
      <c r="D37" s="126">
        <v>0</v>
      </c>
      <c r="E37" s="142"/>
      <c r="F37" s="142"/>
      <c r="G37" s="142"/>
      <c r="H37" s="143"/>
    </row>
    <row r="38" spans="1:8" ht="13.5" thickBot="1">
      <c r="A38" s="115">
        <v>67</v>
      </c>
      <c r="B38" s="130">
        <v>255000</v>
      </c>
      <c r="C38" s="142"/>
      <c r="D38" s="152">
        <v>11680000</v>
      </c>
      <c r="E38" s="142"/>
      <c r="F38" s="142"/>
      <c r="G38" s="142"/>
      <c r="H38" s="143"/>
    </row>
    <row r="39" spans="1:8" ht="12.75">
      <c r="A39" s="92">
        <v>68</v>
      </c>
      <c r="B39" s="141"/>
      <c r="C39" s="142"/>
      <c r="D39" s="142">
        <v>100000</v>
      </c>
      <c r="E39" s="142"/>
      <c r="F39" s="142"/>
      <c r="G39" s="142"/>
      <c r="H39" s="143"/>
    </row>
    <row r="40" spans="1:8" ht="13.5" customHeight="1">
      <c r="A40" s="115">
        <v>72</v>
      </c>
      <c r="B40" s="141"/>
      <c r="C40" s="142"/>
      <c r="D40" s="142"/>
      <c r="E40" s="142"/>
      <c r="F40" s="142"/>
      <c r="G40" s="142">
        <v>36100</v>
      </c>
      <c r="H40" s="143"/>
    </row>
    <row r="41" spans="1:8" ht="13.5" customHeight="1">
      <c r="A41" s="115">
        <v>92</v>
      </c>
      <c r="B41" s="141"/>
      <c r="C41" s="142"/>
      <c r="D41" s="142">
        <v>3032824</v>
      </c>
      <c r="E41" s="128">
        <v>0</v>
      </c>
      <c r="F41" s="142"/>
      <c r="G41" s="142"/>
      <c r="H41" s="143"/>
    </row>
    <row r="42" spans="1:8" ht="13.5" customHeight="1" thickBot="1">
      <c r="A42" s="119"/>
      <c r="B42" s="141"/>
      <c r="C42" s="142"/>
      <c r="D42" s="142"/>
      <c r="E42" s="142"/>
      <c r="F42" s="142"/>
      <c r="G42" s="142"/>
      <c r="H42" s="143"/>
    </row>
    <row r="43" spans="1:8" s="1" customFormat="1" ht="30" customHeight="1" thickBot="1">
      <c r="A43" s="116" t="s">
        <v>18</v>
      </c>
      <c r="B43" s="144">
        <f>SUM(B34:B42)</f>
        <v>255000</v>
      </c>
      <c r="C43" s="145">
        <f>SUM(C34:C42)</f>
        <v>6720000</v>
      </c>
      <c r="D43" s="145">
        <f>SUM(D35:D42)</f>
        <v>15595166</v>
      </c>
      <c r="E43" s="145">
        <f>SUM(E34:E42)</f>
        <v>480000</v>
      </c>
      <c r="F43" s="145">
        <f>SUM(F34:F42)</f>
        <v>0</v>
      </c>
      <c r="G43" s="145">
        <f>SUM(G34:G42)</f>
        <v>64100</v>
      </c>
      <c r="H43" s="146">
        <f>SUM(H35:H42)</f>
        <v>0</v>
      </c>
    </row>
    <row r="44" spans="1:8" s="1" customFormat="1" ht="28.5" customHeight="1" thickBot="1">
      <c r="A44" s="13" t="s">
        <v>79</v>
      </c>
      <c r="B44" s="207">
        <f>B43+C43+D43+E43+F43+G43+H43</f>
        <v>23114266</v>
      </c>
      <c r="C44" s="208"/>
      <c r="D44" s="208"/>
      <c r="E44" s="208"/>
      <c r="F44" s="208"/>
      <c r="G44" s="208"/>
      <c r="H44" s="209"/>
    </row>
    <row r="45" spans="3:5" ht="13.5" customHeight="1">
      <c r="C45" s="18"/>
      <c r="D45" s="16"/>
      <c r="E45" s="19"/>
    </row>
    <row r="46" spans="3:5" ht="13.5" customHeight="1">
      <c r="C46" s="18"/>
      <c r="D46" s="20"/>
      <c r="E46" s="21"/>
    </row>
    <row r="47" spans="4:5" ht="13.5" customHeight="1">
      <c r="D47" s="22"/>
      <c r="E47" s="23"/>
    </row>
    <row r="48" spans="4:5" ht="13.5" customHeight="1">
      <c r="D48" s="24"/>
      <c r="E48" s="25"/>
    </row>
    <row r="49" spans="4:5" ht="13.5" customHeight="1">
      <c r="D49" s="16"/>
      <c r="E49" s="17"/>
    </row>
    <row r="50" spans="3:5" ht="28.5" customHeight="1">
      <c r="C50" s="18"/>
      <c r="D50" s="16"/>
      <c r="E50" s="26"/>
    </row>
    <row r="51" spans="3:5" ht="13.5" customHeight="1">
      <c r="C51" s="18"/>
      <c r="D51" s="16"/>
      <c r="E51" s="21"/>
    </row>
    <row r="52" spans="4:5" ht="13.5" customHeight="1">
      <c r="D52" s="16"/>
      <c r="E52" s="17"/>
    </row>
    <row r="53" spans="4:5" ht="13.5" customHeight="1">
      <c r="D53" s="16"/>
      <c r="E53" s="25"/>
    </row>
    <row r="54" spans="4:5" ht="13.5" customHeight="1">
      <c r="D54" s="16"/>
      <c r="E54" s="17"/>
    </row>
    <row r="55" spans="4:5" ht="22.5" customHeight="1">
      <c r="D55" s="16"/>
      <c r="E55" s="27"/>
    </row>
    <row r="56" spans="4:5" ht="13.5" customHeight="1">
      <c r="D56" s="22"/>
      <c r="E56" s="23"/>
    </row>
    <row r="57" spans="2:5" ht="13.5" customHeight="1">
      <c r="B57" s="18"/>
      <c r="D57" s="22"/>
      <c r="E57" s="28"/>
    </row>
    <row r="58" spans="3:5" ht="13.5" customHeight="1">
      <c r="C58" s="18"/>
      <c r="D58" s="22"/>
      <c r="E58" s="29"/>
    </row>
    <row r="59" spans="3:5" ht="13.5" customHeight="1">
      <c r="C59" s="18"/>
      <c r="D59" s="24"/>
      <c r="E59" s="21"/>
    </row>
    <row r="60" spans="4:5" ht="13.5" customHeight="1">
      <c r="D60" s="16"/>
      <c r="E60" s="17"/>
    </row>
    <row r="61" spans="2:5" ht="13.5" customHeight="1">
      <c r="B61" s="18"/>
      <c r="D61" s="16"/>
      <c r="E61" s="19"/>
    </row>
    <row r="62" spans="3:5" ht="13.5" customHeight="1">
      <c r="C62" s="18"/>
      <c r="D62" s="16"/>
      <c r="E62" s="28"/>
    </row>
    <row r="63" spans="3:5" ht="13.5" customHeight="1">
      <c r="C63" s="18"/>
      <c r="D63" s="24"/>
      <c r="E63" s="21"/>
    </row>
    <row r="64" spans="4:5" ht="13.5" customHeight="1">
      <c r="D64" s="22"/>
      <c r="E64" s="17"/>
    </row>
    <row r="65" spans="3:5" ht="13.5" customHeight="1">
      <c r="C65" s="18"/>
      <c r="D65" s="22"/>
      <c r="E65" s="28"/>
    </row>
    <row r="66" spans="4:5" ht="22.5" customHeight="1">
      <c r="D66" s="24"/>
      <c r="E66" s="27"/>
    </row>
    <row r="67" spans="4:5" ht="13.5" customHeight="1">
      <c r="D67" s="16"/>
      <c r="E67" s="17"/>
    </row>
    <row r="68" spans="4:5" ht="13.5" customHeight="1">
      <c r="D68" s="24"/>
      <c r="E68" s="21"/>
    </row>
    <row r="69" spans="4:5" ht="13.5" customHeight="1">
      <c r="D69" s="16"/>
      <c r="E69" s="17"/>
    </row>
    <row r="70" spans="4:5" ht="13.5" customHeight="1">
      <c r="D70" s="16"/>
      <c r="E70" s="17"/>
    </row>
    <row r="71" spans="1:5" ht="13.5" customHeight="1">
      <c r="A71" s="18"/>
      <c r="D71" s="30"/>
      <c r="E71" s="28"/>
    </row>
    <row r="72" spans="2:5" ht="13.5" customHeight="1">
      <c r="B72" s="18"/>
      <c r="C72" s="18"/>
      <c r="D72" s="31"/>
      <c r="E72" s="28"/>
    </row>
    <row r="73" spans="2:5" ht="13.5" customHeight="1">
      <c r="B73" s="18"/>
      <c r="C73" s="18"/>
      <c r="D73" s="31"/>
      <c r="E73" s="19"/>
    </row>
    <row r="74" spans="2:5" ht="13.5" customHeight="1">
      <c r="B74" s="18"/>
      <c r="C74" s="18"/>
      <c r="D74" s="24"/>
      <c r="E74" s="25"/>
    </row>
    <row r="75" spans="4:5" ht="12.75">
      <c r="D75" s="16"/>
      <c r="E75" s="17"/>
    </row>
    <row r="76" spans="2:5" ht="12.75">
      <c r="B76" s="18"/>
      <c r="D76" s="16"/>
      <c r="E76" s="28"/>
    </row>
    <row r="77" spans="3:5" ht="12.75">
      <c r="C77" s="18"/>
      <c r="D77" s="16"/>
      <c r="E77" s="19"/>
    </row>
    <row r="78" spans="3:5" ht="12.75">
      <c r="C78" s="18"/>
      <c r="D78" s="24"/>
      <c r="E78" s="21"/>
    </row>
    <row r="79" spans="4:5" ht="12.75">
      <c r="D79" s="16"/>
      <c r="E79" s="17"/>
    </row>
    <row r="80" spans="4:5" ht="12.75">
      <c r="D80" s="16"/>
      <c r="E80" s="17"/>
    </row>
    <row r="81" spans="4:5" ht="12.75">
      <c r="D81" s="32"/>
      <c r="E81" s="33"/>
    </row>
    <row r="82" spans="4:5" ht="12.75">
      <c r="D82" s="16"/>
      <c r="E82" s="17"/>
    </row>
    <row r="83" spans="4:5" ht="12.75">
      <c r="D83" s="16"/>
      <c r="E83" s="17"/>
    </row>
    <row r="84" spans="4:5" ht="12.75">
      <c r="D84" s="16"/>
      <c r="E84" s="17"/>
    </row>
    <row r="85" spans="4:5" ht="12.75">
      <c r="D85" s="24"/>
      <c r="E85" s="21"/>
    </row>
    <row r="86" spans="4:5" ht="12.75">
      <c r="D86" s="16"/>
      <c r="E86" s="17"/>
    </row>
    <row r="87" spans="4:5" ht="12.75">
      <c r="D87" s="24"/>
      <c r="E87" s="21"/>
    </row>
    <row r="88" spans="4:5" ht="12.75">
      <c r="D88" s="16"/>
      <c r="E88" s="17"/>
    </row>
    <row r="89" spans="4:5" ht="12.75">
      <c r="D89" s="16"/>
      <c r="E89" s="17"/>
    </row>
    <row r="90" spans="4:5" ht="12.75">
      <c r="D90" s="16"/>
      <c r="E90" s="17"/>
    </row>
    <row r="91" spans="4:5" ht="12.75">
      <c r="D91" s="16"/>
      <c r="E91" s="17"/>
    </row>
    <row r="92" spans="1:5" ht="28.5" customHeight="1">
      <c r="A92" s="34"/>
      <c r="B92" s="34"/>
      <c r="C92" s="34"/>
      <c r="D92" s="35"/>
      <c r="E92" s="36"/>
    </row>
    <row r="93" spans="3:5" ht="12.75">
      <c r="C93" s="18"/>
      <c r="D93" s="16"/>
      <c r="E93" s="19"/>
    </row>
    <row r="94" spans="4:5" ht="12.75">
      <c r="D94" s="37"/>
      <c r="E94" s="38"/>
    </row>
    <row r="95" spans="4:5" ht="12.75">
      <c r="D95" s="16"/>
      <c r="E95" s="17"/>
    </row>
    <row r="96" spans="4:5" ht="12.75">
      <c r="D96" s="32"/>
      <c r="E96" s="33"/>
    </row>
    <row r="97" spans="4:5" ht="12.75">
      <c r="D97" s="32"/>
      <c r="E97" s="33"/>
    </row>
    <row r="98" spans="4:5" ht="12.75">
      <c r="D98" s="16"/>
      <c r="E98" s="17"/>
    </row>
    <row r="99" spans="4:5" ht="12.75">
      <c r="D99" s="24"/>
      <c r="E99" s="21"/>
    </row>
    <row r="100" spans="4:5" ht="12.75">
      <c r="D100" s="16"/>
      <c r="E100" s="17"/>
    </row>
    <row r="101" spans="4:5" ht="12.75">
      <c r="D101" s="16"/>
      <c r="E101" s="17"/>
    </row>
    <row r="102" spans="4:5" ht="12.75">
      <c r="D102" s="24"/>
      <c r="E102" s="21"/>
    </row>
    <row r="103" spans="4:5" ht="12.75">
      <c r="D103" s="16"/>
      <c r="E103" s="17"/>
    </row>
    <row r="104" spans="4:5" ht="12.75">
      <c r="D104" s="32"/>
      <c r="E104" s="33"/>
    </row>
    <row r="105" spans="4:5" ht="12.75">
      <c r="D105" s="24"/>
      <c r="E105" s="38"/>
    </row>
    <row r="106" spans="4:5" ht="12.75">
      <c r="D106" s="22"/>
      <c r="E106" s="33"/>
    </row>
    <row r="107" spans="4:5" ht="12.75">
      <c r="D107" s="24"/>
      <c r="E107" s="21"/>
    </row>
    <row r="108" spans="4:5" ht="12.75">
      <c r="D108" s="16"/>
      <c r="E108" s="17"/>
    </row>
    <row r="109" spans="3:5" ht="12.75">
      <c r="C109" s="18"/>
      <c r="D109" s="16"/>
      <c r="E109" s="19"/>
    </row>
    <row r="110" spans="4:5" ht="12.75">
      <c r="D110" s="22"/>
      <c r="E110" s="21"/>
    </row>
    <row r="111" spans="4:5" ht="12.75">
      <c r="D111" s="22"/>
      <c r="E111" s="33"/>
    </row>
    <row r="112" spans="3:5" ht="12.75">
      <c r="C112" s="18"/>
      <c r="D112" s="22"/>
      <c r="E112" s="39"/>
    </row>
    <row r="113" spans="3:5" ht="12.75">
      <c r="C113" s="18"/>
      <c r="D113" s="24"/>
      <c r="E113" s="25"/>
    </row>
    <row r="114" spans="4:5" ht="12.75">
      <c r="D114" s="16"/>
      <c r="E114" s="17"/>
    </row>
    <row r="115" spans="4:5" ht="12.75">
      <c r="D115" s="37"/>
      <c r="E115" s="40"/>
    </row>
    <row r="116" spans="4:5" ht="11.25" customHeight="1">
      <c r="D116" s="32"/>
      <c r="E116" s="33"/>
    </row>
    <row r="117" spans="2:5" ht="24" customHeight="1">
      <c r="B117" s="18"/>
      <c r="D117" s="32"/>
      <c r="E117" s="41"/>
    </row>
    <row r="118" spans="3:5" ht="15" customHeight="1">
      <c r="C118" s="18"/>
      <c r="D118" s="32"/>
      <c r="E118" s="41"/>
    </row>
    <row r="119" spans="4:5" ht="11.25" customHeight="1">
      <c r="D119" s="37"/>
      <c r="E119" s="38"/>
    </row>
    <row r="120" spans="4:5" ht="12.75">
      <c r="D120" s="32"/>
      <c r="E120" s="33"/>
    </row>
    <row r="121" spans="2:5" ht="13.5" customHeight="1">
      <c r="B121" s="18"/>
      <c r="D121" s="32"/>
      <c r="E121" s="42"/>
    </row>
    <row r="122" spans="3:5" ht="12.75" customHeight="1">
      <c r="C122" s="18"/>
      <c r="D122" s="32"/>
      <c r="E122" s="19"/>
    </row>
    <row r="123" spans="3:5" ht="12.75" customHeight="1">
      <c r="C123" s="18"/>
      <c r="D123" s="24"/>
      <c r="E123" s="25"/>
    </row>
    <row r="124" spans="4:5" ht="12.75">
      <c r="D124" s="16"/>
      <c r="E124" s="17"/>
    </row>
    <row r="125" spans="3:5" ht="12.75">
      <c r="C125" s="18"/>
      <c r="D125" s="16"/>
      <c r="E125" s="39"/>
    </row>
    <row r="126" spans="4:5" ht="12.75">
      <c r="D126" s="37"/>
      <c r="E126" s="38"/>
    </row>
    <row r="127" spans="4:5" ht="12.75">
      <c r="D127" s="32"/>
      <c r="E127" s="33"/>
    </row>
    <row r="128" spans="4:5" ht="12.75">
      <c r="D128" s="16"/>
      <c r="E128" s="17"/>
    </row>
    <row r="129" spans="1:5" ht="19.5" customHeight="1">
      <c r="A129" s="43"/>
      <c r="B129" s="5"/>
      <c r="C129" s="5"/>
      <c r="D129" s="5"/>
      <c r="E129" s="28"/>
    </row>
    <row r="130" spans="1:5" ht="15" customHeight="1">
      <c r="A130" s="18"/>
      <c r="D130" s="30"/>
      <c r="E130" s="28"/>
    </row>
    <row r="131" spans="1:5" ht="12.75">
      <c r="A131" s="18"/>
      <c r="B131" s="18"/>
      <c r="D131" s="30"/>
      <c r="E131" s="19"/>
    </row>
    <row r="132" spans="3:5" ht="12.75">
      <c r="C132" s="18"/>
      <c r="D132" s="16"/>
      <c r="E132" s="28"/>
    </row>
    <row r="133" spans="4:5" ht="12.75">
      <c r="D133" s="20"/>
      <c r="E133" s="21"/>
    </row>
    <row r="134" spans="2:5" ht="12.75">
      <c r="B134" s="18"/>
      <c r="D134" s="16"/>
      <c r="E134" s="19"/>
    </row>
    <row r="135" spans="3:5" ht="12.75">
      <c r="C135" s="18"/>
      <c r="D135" s="16"/>
      <c r="E135" s="19"/>
    </row>
    <row r="136" spans="4:5" ht="12.75">
      <c r="D136" s="24"/>
      <c r="E136" s="25"/>
    </row>
    <row r="137" spans="3:5" ht="22.5" customHeight="1">
      <c r="C137" s="18"/>
      <c r="D137" s="16"/>
      <c r="E137" s="26"/>
    </row>
    <row r="138" spans="4:5" ht="12.75">
      <c r="D138" s="16"/>
      <c r="E138" s="25"/>
    </row>
    <row r="139" spans="2:5" ht="12.75">
      <c r="B139" s="18"/>
      <c r="D139" s="22"/>
      <c r="E139" s="28"/>
    </row>
    <row r="140" spans="3:5" ht="12.75">
      <c r="C140" s="18"/>
      <c r="D140" s="22"/>
      <c r="E140" s="29"/>
    </row>
    <row r="141" spans="4:5" ht="12.75">
      <c r="D141" s="24"/>
      <c r="E141" s="21"/>
    </row>
    <row r="142" spans="1:5" ht="13.5" customHeight="1">
      <c r="A142" s="18"/>
      <c r="D142" s="30"/>
      <c r="E142" s="28"/>
    </row>
    <row r="143" spans="2:5" ht="13.5" customHeight="1">
      <c r="B143" s="18"/>
      <c r="D143" s="16"/>
      <c r="E143" s="28"/>
    </row>
    <row r="144" spans="3:5" ht="13.5" customHeight="1">
      <c r="C144" s="18"/>
      <c r="D144" s="16"/>
      <c r="E144" s="19"/>
    </row>
    <row r="145" spans="3:5" ht="12.75">
      <c r="C145" s="18"/>
      <c r="D145" s="24"/>
      <c r="E145" s="21"/>
    </row>
    <row r="146" spans="3:5" ht="12.75">
      <c r="C146" s="18"/>
      <c r="D146" s="16"/>
      <c r="E146" s="19"/>
    </row>
    <row r="147" spans="4:5" ht="12.75">
      <c r="D147" s="37"/>
      <c r="E147" s="38"/>
    </row>
    <row r="148" spans="3:5" ht="12.75">
      <c r="C148" s="18"/>
      <c r="D148" s="22"/>
      <c r="E148" s="39"/>
    </row>
    <row r="149" spans="3:5" ht="12.75">
      <c r="C149" s="18"/>
      <c r="D149" s="24"/>
      <c r="E149" s="25"/>
    </row>
    <row r="150" spans="4:5" ht="12.75">
      <c r="D150" s="37"/>
      <c r="E150" s="44"/>
    </row>
    <row r="151" spans="2:5" ht="12.75">
      <c r="B151" s="18"/>
      <c r="D151" s="32"/>
      <c r="E151" s="42"/>
    </row>
    <row r="152" spans="3:5" ht="12.75">
      <c r="C152" s="18"/>
      <c r="D152" s="32"/>
      <c r="E152" s="19"/>
    </row>
    <row r="153" spans="3:5" ht="12.75">
      <c r="C153" s="18"/>
      <c r="D153" s="24"/>
      <c r="E153" s="25"/>
    </row>
    <row r="154" spans="3:5" ht="12.75">
      <c r="C154" s="18"/>
      <c r="D154" s="24"/>
      <c r="E154" s="25"/>
    </row>
    <row r="155" spans="4:5" ht="12.75">
      <c r="D155" s="16"/>
      <c r="E155" s="17"/>
    </row>
    <row r="156" spans="1:5" s="45" customFormat="1" ht="18" customHeight="1">
      <c r="A156" s="213"/>
      <c r="B156" s="214"/>
      <c r="C156" s="214"/>
      <c r="D156" s="214"/>
      <c r="E156" s="214"/>
    </row>
    <row r="157" spans="1:5" ht="28.5" customHeight="1">
      <c r="A157" s="34"/>
      <c r="B157" s="34"/>
      <c r="C157" s="34"/>
      <c r="D157" s="35"/>
      <c r="E157" s="36"/>
    </row>
    <row r="159" spans="1:5" ht="15">
      <c r="A159" s="47"/>
      <c r="B159" s="18"/>
      <c r="C159" s="18"/>
      <c r="D159" s="48"/>
      <c r="E159" s="4"/>
    </row>
    <row r="160" spans="1:5" ht="12.75">
      <c r="A160" s="18"/>
      <c r="B160" s="18"/>
      <c r="C160" s="18"/>
      <c r="D160" s="48"/>
      <c r="E160" s="4"/>
    </row>
    <row r="161" spans="1:5" ht="17.25" customHeight="1">
      <c r="A161" s="18"/>
      <c r="B161" s="18"/>
      <c r="C161" s="18"/>
      <c r="D161" s="48"/>
      <c r="E161" s="4"/>
    </row>
    <row r="162" spans="1:5" ht="13.5" customHeight="1">
      <c r="A162" s="18"/>
      <c r="B162" s="18"/>
      <c r="C162" s="18"/>
      <c r="D162" s="48"/>
      <c r="E162" s="4"/>
    </row>
    <row r="163" spans="1:5" ht="12.75">
      <c r="A163" s="18"/>
      <c r="B163" s="18"/>
      <c r="C163" s="18"/>
      <c r="D163" s="48"/>
      <c r="E163" s="4"/>
    </row>
    <row r="164" spans="1:3" ht="12.75">
      <c r="A164" s="18"/>
      <c r="B164" s="18"/>
      <c r="C164" s="18"/>
    </row>
    <row r="165" spans="1:5" ht="12.75">
      <c r="A165" s="18"/>
      <c r="B165" s="18"/>
      <c r="C165" s="18"/>
      <c r="D165" s="48"/>
      <c r="E165" s="4"/>
    </row>
    <row r="166" spans="1:5" ht="12.75">
      <c r="A166" s="18"/>
      <c r="B166" s="18"/>
      <c r="C166" s="18"/>
      <c r="D166" s="48"/>
      <c r="E166" s="49"/>
    </row>
    <row r="167" spans="1:5" ht="12.75">
      <c r="A167" s="18"/>
      <c r="B167" s="18"/>
      <c r="C167" s="18"/>
      <c r="D167" s="48"/>
      <c r="E167" s="4"/>
    </row>
    <row r="168" spans="1:5" ht="22.5" customHeight="1">
      <c r="A168" s="18"/>
      <c r="B168" s="18"/>
      <c r="C168" s="18"/>
      <c r="D168" s="48"/>
      <c r="E168" s="26"/>
    </row>
    <row r="169" spans="4:5" ht="22.5" customHeight="1">
      <c r="D169" s="24"/>
      <c r="E169" s="27"/>
    </row>
  </sheetData>
  <sheetProtection/>
  <mergeCells count="8">
    <mergeCell ref="A1:H1"/>
    <mergeCell ref="B17:H17"/>
    <mergeCell ref="B19:H19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4" r:id="rId2"/>
  <headerFooter alignWithMargins="0">
    <oddFooter>&amp;R&amp;P</oddFooter>
  </headerFooter>
  <rowBreaks count="3" manualBreakCount="3">
    <brk id="17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7"/>
  <sheetViews>
    <sheetView tabSelected="1" workbookViewId="0" topLeftCell="A16">
      <selection activeCell="I35" sqref="I35"/>
    </sheetView>
  </sheetViews>
  <sheetFormatPr defaultColWidth="11.421875" defaultRowHeight="12.75"/>
  <cols>
    <col min="1" max="1" width="11.421875" style="65" bestFit="1" customWidth="1"/>
    <col min="2" max="2" width="34.421875" style="67" customWidth="1"/>
    <col min="3" max="3" width="13.28125" style="2" customWidth="1"/>
    <col min="4" max="4" width="8.7109375" style="2" customWidth="1"/>
    <col min="5" max="5" width="11.7109375" style="2" customWidth="1"/>
    <col min="6" max="6" width="12.140625" style="2" customWidth="1"/>
    <col min="7" max="7" width="9.8515625" style="2" customWidth="1"/>
    <col min="8" max="8" width="8.57421875" style="2" customWidth="1"/>
    <col min="9" max="9" width="12.28125" style="2" customWidth="1"/>
    <col min="10" max="10" width="9.57421875" style="2" customWidth="1"/>
    <col min="11" max="12" width="12.28125" style="2" customWidth="1"/>
    <col min="13" max="14" width="11.421875" style="3" hidden="1" customWidth="1"/>
    <col min="15" max="16384" width="11.421875" style="3" customWidth="1"/>
  </cols>
  <sheetData>
    <row r="1" spans="1:12" ht="24" customHeight="1">
      <c r="A1" s="221" t="s">
        <v>19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s="4" customFormat="1" ht="60.75">
      <c r="A2" s="68" t="s">
        <v>20</v>
      </c>
      <c r="B2" s="68" t="s">
        <v>21</v>
      </c>
      <c r="C2" s="108" t="s">
        <v>75</v>
      </c>
      <c r="D2" s="68" t="s">
        <v>11</v>
      </c>
      <c r="E2" s="68" t="s">
        <v>12</v>
      </c>
      <c r="F2" s="68" t="s">
        <v>13</v>
      </c>
      <c r="G2" s="68" t="s">
        <v>14</v>
      </c>
      <c r="H2" s="68" t="s">
        <v>22</v>
      </c>
      <c r="I2" s="68" t="s">
        <v>16</v>
      </c>
      <c r="J2" s="68" t="s">
        <v>17</v>
      </c>
      <c r="K2" s="109" t="s">
        <v>71</v>
      </c>
      <c r="L2" s="108" t="s">
        <v>83</v>
      </c>
    </row>
    <row r="3" spans="1:12" ht="12.75">
      <c r="A3" s="86"/>
      <c r="B3" s="93" t="s">
        <v>77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4" customFormat="1" ht="26.25" customHeight="1">
      <c r="A4" s="86"/>
      <c r="B4" s="228" t="s">
        <v>76</v>
      </c>
      <c r="C4" s="229"/>
      <c r="D4" s="229"/>
      <c r="E4" s="229"/>
      <c r="F4" s="229"/>
      <c r="G4" s="230"/>
      <c r="H4" s="89"/>
      <c r="I4" s="89"/>
      <c r="J4" s="89"/>
      <c r="K4" s="89"/>
      <c r="L4" s="89"/>
    </row>
    <row r="5" spans="1:12" s="4" customFormat="1" ht="20.25" customHeight="1">
      <c r="A5" s="86" t="s">
        <v>63</v>
      </c>
      <c r="B5" s="218" t="s">
        <v>64</v>
      </c>
      <c r="C5" s="219"/>
      <c r="D5" s="219"/>
      <c r="E5" s="220"/>
      <c r="F5" s="89"/>
      <c r="G5" s="89"/>
      <c r="H5" s="89"/>
      <c r="I5" s="89"/>
      <c r="J5" s="89"/>
      <c r="K5" s="89"/>
      <c r="L5" s="89"/>
    </row>
    <row r="6" spans="1:12" s="4" customFormat="1" ht="21.75" customHeight="1">
      <c r="A6" s="150" t="s">
        <v>49</v>
      </c>
      <c r="B6" s="222" t="s">
        <v>67</v>
      </c>
      <c r="C6" s="223"/>
      <c r="D6" s="223"/>
      <c r="E6" s="224"/>
      <c r="F6" s="113"/>
      <c r="G6" s="113"/>
      <c r="H6" s="89"/>
      <c r="I6" s="89"/>
      <c r="J6" s="89"/>
      <c r="K6" s="89"/>
      <c r="L6" s="89"/>
    </row>
    <row r="7" spans="1:13" s="4" customFormat="1" ht="12.75">
      <c r="A7" s="86">
        <v>3</v>
      </c>
      <c r="B7" s="90" t="s">
        <v>23</v>
      </c>
      <c r="C7" s="94">
        <f>C8+C12+C18+C20</f>
        <v>24535405</v>
      </c>
      <c r="D7" s="94">
        <f aca="true" t="shared" si="0" ref="D7:L7">D8+D12+D18+D20</f>
        <v>234564</v>
      </c>
      <c r="E7" s="94">
        <f t="shared" si="0"/>
        <v>7051028</v>
      </c>
      <c r="F7" s="94">
        <f t="shared" si="0"/>
        <v>17086456</v>
      </c>
      <c r="G7" s="94">
        <f t="shared" si="0"/>
        <v>153357</v>
      </c>
      <c r="H7" s="94">
        <f t="shared" si="0"/>
        <v>10000</v>
      </c>
      <c r="I7" s="94">
        <f t="shared" si="0"/>
        <v>0</v>
      </c>
      <c r="J7" s="94">
        <f t="shared" si="0"/>
        <v>0</v>
      </c>
      <c r="K7" s="94">
        <f t="shared" si="0"/>
        <v>22957158</v>
      </c>
      <c r="L7" s="94">
        <f t="shared" si="0"/>
        <v>22491104</v>
      </c>
      <c r="M7" s="42">
        <f>SUM(D7:J7)</f>
        <v>24535405</v>
      </c>
    </row>
    <row r="8" spans="1:15" s="4" customFormat="1" ht="12.75">
      <c r="A8" s="86">
        <v>31</v>
      </c>
      <c r="B8" s="90" t="s">
        <v>24</v>
      </c>
      <c r="C8" s="94">
        <f>SUM(C9:C11)</f>
        <v>11636151</v>
      </c>
      <c r="D8" s="94">
        <f aca="true" t="shared" si="1" ref="D8:J8">SUM(D9:D11)</f>
        <v>0</v>
      </c>
      <c r="E8" s="94">
        <f t="shared" si="1"/>
        <v>3161692</v>
      </c>
      <c r="F8" s="94">
        <f t="shared" si="1"/>
        <v>8336502</v>
      </c>
      <c r="G8" s="94">
        <f t="shared" si="1"/>
        <v>137957</v>
      </c>
      <c r="H8" s="94">
        <f t="shared" si="1"/>
        <v>0</v>
      </c>
      <c r="I8" s="94">
        <f t="shared" si="1"/>
        <v>0</v>
      </c>
      <c r="J8" s="94">
        <f t="shared" si="1"/>
        <v>0</v>
      </c>
      <c r="K8" s="170">
        <v>11857616</v>
      </c>
      <c r="L8" s="231">
        <v>11916904</v>
      </c>
      <c r="M8" s="42">
        <f aca="true" t="shared" si="2" ref="M8:M33">SUM(D8:J8)</f>
        <v>11636151</v>
      </c>
      <c r="O8" s="42"/>
    </row>
    <row r="9" spans="1:13" ht="12.75">
      <c r="A9" s="91">
        <v>311</v>
      </c>
      <c r="B9" s="87" t="s">
        <v>25</v>
      </c>
      <c r="C9" s="95">
        <v>9684677</v>
      </c>
      <c r="D9" s="95"/>
      <c r="E9" s="95">
        <v>2581933</v>
      </c>
      <c r="F9" s="95">
        <v>6964787</v>
      </c>
      <c r="G9" s="95">
        <v>137957</v>
      </c>
      <c r="H9" s="95"/>
      <c r="I9" s="95"/>
      <c r="J9" s="95"/>
      <c r="K9" s="167"/>
      <c r="L9" s="164"/>
      <c r="M9" s="42">
        <f t="shared" si="2"/>
        <v>9684677</v>
      </c>
    </row>
    <row r="10" spans="1:13" ht="12.75">
      <c r="A10" s="91">
        <v>312</v>
      </c>
      <c r="B10" s="87" t="s">
        <v>26</v>
      </c>
      <c r="C10" s="95">
        <v>376266</v>
      </c>
      <c r="D10" s="95"/>
      <c r="E10" s="111">
        <v>153741</v>
      </c>
      <c r="F10" s="111">
        <v>222525</v>
      </c>
      <c r="G10" s="95"/>
      <c r="H10" s="95"/>
      <c r="I10" s="95"/>
      <c r="J10" s="95"/>
      <c r="K10" s="95"/>
      <c r="L10" s="95"/>
      <c r="M10" s="42">
        <f t="shared" si="2"/>
        <v>376266</v>
      </c>
    </row>
    <row r="11" spans="1:13" ht="12.75">
      <c r="A11" s="91">
        <v>313</v>
      </c>
      <c r="B11" s="87" t="s">
        <v>27</v>
      </c>
      <c r="C11" s="171">
        <v>1575208</v>
      </c>
      <c r="D11" s="95"/>
      <c r="E11" s="95">
        <v>426018</v>
      </c>
      <c r="F11" s="95">
        <v>1149190</v>
      </c>
      <c r="G11" s="95">
        <v>0</v>
      </c>
      <c r="H11" s="95"/>
      <c r="I11" s="95"/>
      <c r="J11" s="95"/>
      <c r="K11" s="95"/>
      <c r="L11" s="95"/>
      <c r="M11" s="42">
        <f t="shared" si="2"/>
        <v>1575208</v>
      </c>
    </row>
    <row r="12" spans="1:15" s="4" customFormat="1" ht="12.75">
      <c r="A12" s="86">
        <v>32</v>
      </c>
      <c r="B12" s="90" t="s">
        <v>28</v>
      </c>
      <c r="C12" s="94">
        <f>SUM(C13:C17)</f>
        <v>12435054</v>
      </c>
      <c r="D12" s="94">
        <f aca="true" t="shared" si="3" ref="D12:I12">SUM(D13:D17)</f>
        <v>234564</v>
      </c>
      <c r="E12" s="94">
        <f t="shared" si="3"/>
        <v>3875186</v>
      </c>
      <c r="F12" s="94">
        <f t="shared" si="3"/>
        <v>8299904</v>
      </c>
      <c r="G12" s="94">
        <f t="shared" si="3"/>
        <v>15400</v>
      </c>
      <c r="H12" s="94">
        <f t="shared" si="3"/>
        <v>10000</v>
      </c>
      <c r="I12" s="94">
        <f t="shared" si="3"/>
        <v>0</v>
      </c>
      <c r="J12" s="94">
        <f>SUM(J13:J17)</f>
        <v>0</v>
      </c>
      <c r="K12" s="165">
        <v>11079342</v>
      </c>
      <c r="L12" s="165">
        <v>10554000</v>
      </c>
      <c r="M12" s="42">
        <f t="shared" si="2"/>
        <v>12435054</v>
      </c>
      <c r="O12" s="42"/>
    </row>
    <row r="13" spans="1:13" ht="12.75">
      <c r="A13" s="91">
        <v>321</v>
      </c>
      <c r="B13" s="104" t="s">
        <v>29</v>
      </c>
      <c r="C13" s="95">
        <v>304489</v>
      </c>
      <c r="D13" s="110"/>
      <c r="E13" s="111">
        <v>89219</v>
      </c>
      <c r="F13" s="111">
        <v>199870</v>
      </c>
      <c r="G13" s="95">
        <v>15400</v>
      </c>
      <c r="H13" s="110"/>
      <c r="I13" s="110"/>
      <c r="J13" s="110"/>
      <c r="K13" s="110"/>
      <c r="L13" s="110"/>
      <c r="M13" s="42">
        <f t="shared" si="2"/>
        <v>304489</v>
      </c>
    </row>
    <row r="14" spans="1:14" ht="12.75">
      <c r="A14" s="91">
        <v>322</v>
      </c>
      <c r="B14" s="104" t="s">
        <v>30</v>
      </c>
      <c r="C14" s="154">
        <v>9349377</v>
      </c>
      <c r="D14" s="95">
        <v>5000</v>
      </c>
      <c r="E14" s="111">
        <v>2415896</v>
      </c>
      <c r="F14" s="111">
        <v>6918481</v>
      </c>
      <c r="G14" s="95">
        <v>0</v>
      </c>
      <c r="H14" s="95">
        <v>10000</v>
      </c>
      <c r="I14" s="95"/>
      <c r="J14" s="95"/>
      <c r="K14" s="95"/>
      <c r="L14" s="95"/>
      <c r="M14" s="42">
        <f t="shared" si="2"/>
        <v>9349377</v>
      </c>
      <c r="N14" s="42">
        <f>M14-G14</f>
        <v>9349377</v>
      </c>
    </row>
    <row r="15" spans="1:14" ht="12.75">
      <c r="A15" s="91">
        <v>323</v>
      </c>
      <c r="B15" s="104" t="s">
        <v>31</v>
      </c>
      <c r="C15" s="95">
        <v>2524555</v>
      </c>
      <c r="D15" s="95">
        <v>229564</v>
      </c>
      <c r="E15" s="95">
        <v>1209163</v>
      </c>
      <c r="F15" s="95">
        <v>1085828</v>
      </c>
      <c r="G15" s="95">
        <v>0</v>
      </c>
      <c r="H15" s="95"/>
      <c r="I15" s="95"/>
      <c r="J15" s="95"/>
      <c r="K15" s="95"/>
      <c r="L15" s="95"/>
      <c r="M15" s="42">
        <f t="shared" si="2"/>
        <v>2524555</v>
      </c>
      <c r="N15" s="42">
        <f>M15-G15</f>
        <v>2524555</v>
      </c>
    </row>
    <row r="16" spans="1:13" ht="14.25" customHeight="1">
      <c r="A16" s="91">
        <v>324</v>
      </c>
      <c r="B16" s="172" t="s">
        <v>62</v>
      </c>
      <c r="C16" s="95">
        <f>SUM(D16:J16)</f>
        <v>0</v>
      </c>
      <c r="D16" s="95">
        <v>0</v>
      </c>
      <c r="E16" s="95">
        <v>0</v>
      </c>
      <c r="F16" s="95">
        <v>0</v>
      </c>
      <c r="G16" s="95">
        <v>0</v>
      </c>
      <c r="H16" s="95"/>
      <c r="I16" s="95"/>
      <c r="J16" s="95"/>
      <c r="K16" s="95"/>
      <c r="L16" s="95"/>
      <c r="M16" s="42">
        <f t="shared" si="2"/>
        <v>0</v>
      </c>
    </row>
    <row r="17" spans="1:13" ht="12.75">
      <c r="A17" s="91">
        <v>329</v>
      </c>
      <c r="B17" s="104" t="s">
        <v>32</v>
      </c>
      <c r="C17" s="95">
        <v>256633</v>
      </c>
      <c r="D17" s="95">
        <v>0</v>
      </c>
      <c r="E17" s="95">
        <v>160908</v>
      </c>
      <c r="F17" s="95">
        <v>95725</v>
      </c>
      <c r="G17" s="95">
        <v>0</v>
      </c>
      <c r="H17" s="95"/>
      <c r="I17" s="95"/>
      <c r="J17" s="95"/>
      <c r="K17" s="95"/>
      <c r="L17" s="95"/>
      <c r="M17" s="42">
        <f t="shared" si="2"/>
        <v>256633</v>
      </c>
    </row>
    <row r="18" spans="1:13" s="4" customFormat="1" ht="12.75">
      <c r="A18" s="86">
        <v>34</v>
      </c>
      <c r="B18" s="105" t="s">
        <v>33</v>
      </c>
      <c r="C18" s="94">
        <f>C19</f>
        <v>14200</v>
      </c>
      <c r="D18" s="94">
        <f aca="true" t="shared" si="4" ref="D18:J18">D19</f>
        <v>0</v>
      </c>
      <c r="E18" s="94">
        <f t="shared" si="4"/>
        <v>14150</v>
      </c>
      <c r="F18" s="94">
        <f t="shared" si="4"/>
        <v>50</v>
      </c>
      <c r="G18" s="94">
        <f t="shared" si="4"/>
        <v>0</v>
      </c>
      <c r="H18" s="94">
        <f t="shared" si="4"/>
        <v>0</v>
      </c>
      <c r="I18" s="94">
        <f t="shared" si="4"/>
        <v>0</v>
      </c>
      <c r="J18" s="94">
        <f t="shared" si="4"/>
        <v>0</v>
      </c>
      <c r="K18" s="94">
        <v>14200</v>
      </c>
      <c r="L18" s="94">
        <v>14200</v>
      </c>
      <c r="M18" s="42">
        <f t="shared" si="2"/>
        <v>14200</v>
      </c>
    </row>
    <row r="19" spans="1:13" ht="12.75">
      <c r="A19" s="91">
        <v>343</v>
      </c>
      <c r="B19" s="104" t="s">
        <v>34</v>
      </c>
      <c r="C19" s="95">
        <v>14200</v>
      </c>
      <c r="D19" s="94">
        <f>D20</f>
        <v>0</v>
      </c>
      <c r="E19" s="95">
        <v>14150</v>
      </c>
      <c r="F19" s="95">
        <v>50</v>
      </c>
      <c r="G19" s="94"/>
      <c r="H19" s="94"/>
      <c r="I19" s="94"/>
      <c r="J19" s="94"/>
      <c r="K19" s="94"/>
      <c r="L19" s="94"/>
      <c r="M19" s="42">
        <f t="shared" si="2"/>
        <v>14200</v>
      </c>
    </row>
    <row r="20" spans="1:13" ht="12.75">
      <c r="A20" s="86">
        <v>38</v>
      </c>
      <c r="B20" s="105" t="s">
        <v>52</v>
      </c>
      <c r="C20" s="94">
        <f>C21+C23+C22</f>
        <v>450000</v>
      </c>
      <c r="D20" s="95">
        <f aca="true" t="shared" si="5" ref="D20:J20">D21+D23+D22</f>
        <v>0</v>
      </c>
      <c r="E20" s="95">
        <f t="shared" si="5"/>
        <v>0</v>
      </c>
      <c r="F20" s="94">
        <f t="shared" si="5"/>
        <v>450000</v>
      </c>
      <c r="G20" s="95">
        <f t="shared" si="5"/>
        <v>0</v>
      </c>
      <c r="H20" s="95">
        <f t="shared" si="5"/>
        <v>0</v>
      </c>
      <c r="I20" s="95">
        <f t="shared" si="5"/>
        <v>0</v>
      </c>
      <c r="J20" s="95">
        <f t="shared" si="5"/>
        <v>0</v>
      </c>
      <c r="K20" s="94">
        <v>6000</v>
      </c>
      <c r="L20" s="94">
        <v>6000</v>
      </c>
      <c r="M20" s="42">
        <f t="shared" si="2"/>
        <v>450000</v>
      </c>
    </row>
    <row r="21" spans="1:13" ht="12.75">
      <c r="A21" s="91">
        <v>381</v>
      </c>
      <c r="B21" s="104" t="s">
        <v>50</v>
      </c>
      <c r="C21" s="173">
        <v>0</v>
      </c>
      <c r="D21" s="94"/>
      <c r="E21" s="94"/>
      <c r="F21" s="94"/>
      <c r="G21" s="95">
        <v>0</v>
      </c>
      <c r="H21" s="94"/>
      <c r="I21" s="94"/>
      <c r="J21" s="94"/>
      <c r="K21" s="94"/>
      <c r="L21" s="94"/>
      <c r="M21" s="42">
        <f t="shared" si="2"/>
        <v>0</v>
      </c>
    </row>
    <row r="22" spans="1:13" ht="12.75">
      <c r="A22" s="91">
        <v>382</v>
      </c>
      <c r="B22" s="174" t="s">
        <v>69</v>
      </c>
      <c r="C22" s="95">
        <v>0</v>
      </c>
      <c r="D22" s="94"/>
      <c r="E22" s="94"/>
      <c r="F22" s="94"/>
      <c r="G22" s="95"/>
      <c r="H22" s="94"/>
      <c r="I22" s="94"/>
      <c r="J22" s="94"/>
      <c r="K22" s="94">
        <v>0</v>
      </c>
      <c r="L22" s="94">
        <v>0</v>
      </c>
      <c r="M22" s="42">
        <f t="shared" si="2"/>
        <v>0</v>
      </c>
    </row>
    <row r="23" spans="1:13" ht="12.75">
      <c r="A23" s="91">
        <v>383</v>
      </c>
      <c r="B23" s="104" t="s">
        <v>51</v>
      </c>
      <c r="C23" s="95">
        <v>450000</v>
      </c>
      <c r="D23" s="95"/>
      <c r="E23" s="95"/>
      <c r="F23" s="95">
        <v>450000</v>
      </c>
      <c r="G23" s="95">
        <v>0</v>
      </c>
      <c r="H23" s="95"/>
      <c r="I23" s="95"/>
      <c r="J23" s="95"/>
      <c r="K23" s="95"/>
      <c r="L23" s="95"/>
      <c r="M23" s="42">
        <f t="shared" si="2"/>
        <v>450000</v>
      </c>
    </row>
    <row r="24" spans="1:13" s="4" customFormat="1" ht="26.25">
      <c r="A24" s="86">
        <v>4</v>
      </c>
      <c r="B24" s="105" t="s">
        <v>36</v>
      </c>
      <c r="C24" s="94">
        <f>C25+C27</f>
        <v>1058201</v>
      </c>
      <c r="D24" s="94">
        <f aca="true" t="shared" si="6" ref="D24:L24">D25+D27</f>
        <v>216875</v>
      </c>
      <c r="E24" s="94">
        <f t="shared" si="6"/>
        <v>582876</v>
      </c>
      <c r="F24" s="94">
        <f t="shared" si="6"/>
        <v>90950</v>
      </c>
      <c r="G24" s="94">
        <f t="shared" si="6"/>
        <v>0</v>
      </c>
      <c r="H24" s="94">
        <f t="shared" si="6"/>
        <v>0</v>
      </c>
      <c r="I24" s="94">
        <f t="shared" si="6"/>
        <v>167500</v>
      </c>
      <c r="J24" s="95">
        <f t="shared" si="6"/>
        <v>0</v>
      </c>
      <c r="K24" s="94">
        <f t="shared" si="6"/>
        <v>424937</v>
      </c>
      <c r="L24" s="94">
        <f t="shared" si="6"/>
        <v>303162</v>
      </c>
      <c r="M24" s="42">
        <f t="shared" si="2"/>
        <v>1058201</v>
      </c>
    </row>
    <row r="25" spans="1:13" s="4" customFormat="1" ht="26.25">
      <c r="A25" s="86">
        <v>41</v>
      </c>
      <c r="B25" s="105" t="s">
        <v>61</v>
      </c>
      <c r="C25" s="94">
        <f>C26</f>
        <v>0</v>
      </c>
      <c r="D25" s="94">
        <f aca="true" t="shared" si="7" ref="D25:J25">D26</f>
        <v>0</v>
      </c>
      <c r="E25" s="94">
        <f t="shared" si="7"/>
        <v>0</v>
      </c>
      <c r="F25" s="94">
        <f t="shared" si="7"/>
        <v>0</v>
      </c>
      <c r="G25" s="94">
        <f t="shared" si="7"/>
        <v>0</v>
      </c>
      <c r="H25" s="94">
        <f t="shared" si="7"/>
        <v>0</v>
      </c>
      <c r="I25" s="94">
        <f t="shared" si="7"/>
        <v>0</v>
      </c>
      <c r="J25" s="94">
        <f t="shared" si="7"/>
        <v>0</v>
      </c>
      <c r="K25" s="96">
        <v>0</v>
      </c>
      <c r="L25" s="94">
        <v>0</v>
      </c>
      <c r="M25" s="42">
        <f t="shared" si="2"/>
        <v>0</v>
      </c>
    </row>
    <row r="26" spans="1:13" s="4" customFormat="1" ht="12.75">
      <c r="A26" s="91">
        <v>412</v>
      </c>
      <c r="B26" s="88" t="s">
        <v>54</v>
      </c>
      <c r="C26" s="95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6">
        <v>0</v>
      </c>
      <c r="L26" s="94">
        <v>0</v>
      </c>
      <c r="M26" s="42">
        <f t="shared" si="2"/>
        <v>0</v>
      </c>
    </row>
    <row r="27" spans="1:14" s="4" customFormat="1" ht="26.25">
      <c r="A27" s="86">
        <v>42</v>
      </c>
      <c r="B27" s="90" t="s">
        <v>37</v>
      </c>
      <c r="C27" s="95">
        <f>SUM(C28:C31)</f>
        <v>1058201</v>
      </c>
      <c r="D27" s="95">
        <f aca="true" t="shared" si="8" ref="D27:J27">SUM(D28:D31)</f>
        <v>216875</v>
      </c>
      <c r="E27" s="95">
        <f t="shared" si="8"/>
        <v>582876</v>
      </c>
      <c r="F27" s="95">
        <f t="shared" si="8"/>
        <v>90950</v>
      </c>
      <c r="G27" s="95">
        <f t="shared" si="8"/>
        <v>0</v>
      </c>
      <c r="H27" s="95">
        <f t="shared" si="8"/>
        <v>0</v>
      </c>
      <c r="I27" s="95">
        <f t="shared" si="8"/>
        <v>167500</v>
      </c>
      <c r="J27" s="95">
        <f t="shared" si="8"/>
        <v>0</v>
      </c>
      <c r="K27" s="94">
        <v>424937</v>
      </c>
      <c r="L27" s="164">
        <v>303162</v>
      </c>
      <c r="M27" s="42">
        <f t="shared" si="2"/>
        <v>1058201</v>
      </c>
      <c r="N27" s="42">
        <f>M27-G27</f>
        <v>1058201</v>
      </c>
    </row>
    <row r="28" spans="1:13" s="4" customFormat="1" ht="12.75">
      <c r="A28" s="91">
        <v>421</v>
      </c>
      <c r="B28" s="87" t="s">
        <v>55</v>
      </c>
      <c r="C28" s="175">
        <v>469576</v>
      </c>
      <c r="D28" s="94"/>
      <c r="E28" s="175">
        <v>469576</v>
      </c>
      <c r="F28" s="94"/>
      <c r="G28" s="94"/>
      <c r="H28" s="94"/>
      <c r="I28" s="94"/>
      <c r="J28" s="94">
        <f>SUM(J29:J32)</f>
        <v>0</v>
      </c>
      <c r="K28" s="97"/>
      <c r="L28" s="98"/>
      <c r="M28" s="42">
        <f t="shared" si="2"/>
        <v>469576</v>
      </c>
    </row>
    <row r="29" spans="1:14" ht="12.75">
      <c r="A29" s="91">
        <v>422</v>
      </c>
      <c r="B29" s="87" t="s">
        <v>35</v>
      </c>
      <c r="C29" s="95">
        <v>388625</v>
      </c>
      <c r="D29" s="95">
        <v>216875</v>
      </c>
      <c r="E29" s="95">
        <v>113300</v>
      </c>
      <c r="F29" s="95">
        <v>34700</v>
      </c>
      <c r="G29" s="95">
        <v>0</v>
      </c>
      <c r="H29" s="95"/>
      <c r="I29" s="176">
        <v>23750</v>
      </c>
      <c r="J29" s="95"/>
      <c r="K29" s="99"/>
      <c r="L29" s="95"/>
      <c r="M29" s="42">
        <f t="shared" si="2"/>
        <v>388625</v>
      </c>
      <c r="N29" s="42">
        <f>M29-G29</f>
        <v>388625</v>
      </c>
    </row>
    <row r="30" spans="1:13" ht="12.75">
      <c r="A30" s="91">
        <v>423</v>
      </c>
      <c r="B30" s="87" t="s">
        <v>70</v>
      </c>
      <c r="C30" s="95">
        <v>143750</v>
      </c>
      <c r="D30" s="95"/>
      <c r="E30" s="95">
        <v>0</v>
      </c>
      <c r="F30" s="95">
        <v>0</v>
      </c>
      <c r="G30" s="95"/>
      <c r="H30" s="95"/>
      <c r="I30" s="95">
        <v>143750</v>
      </c>
      <c r="J30" s="95"/>
      <c r="K30" s="99"/>
      <c r="L30" s="95"/>
      <c r="M30" s="42">
        <f t="shared" si="2"/>
        <v>143750</v>
      </c>
    </row>
    <row r="31" spans="1:13" ht="12.75">
      <c r="A31" s="91">
        <v>426</v>
      </c>
      <c r="B31" s="87" t="s">
        <v>56</v>
      </c>
      <c r="C31" s="95">
        <v>56250</v>
      </c>
      <c r="D31" s="95"/>
      <c r="E31" s="95">
        <v>0</v>
      </c>
      <c r="F31" s="95">
        <v>56250</v>
      </c>
      <c r="G31" s="95"/>
      <c r="H31" s="95"/>
      <c r="I31" s="95"/>
      <c r="J31" s="95"/>
      <c r="K31" s="99"/>
      <c r="L31" s="95"/>
      <c r="M31" s="42">
        <f t="shared" si="2"/>
        <v>56250</v>
      </c>
    </row>
    <row r="32" spans="1:13" ht="12.75">
      <c r="A32" s="64"/>
      <c r="B32" s="104"/>
      <c r="C32" s="95"/>
      <c r="D32" s="95"/>
      <c r="E32" s="95"/>
      <c r="F32" s="95"/>
      <c r="G32" s="95"/>
      <c r="H32" s="95"/>
      <c r="I32" s="95"/>
      <c r="J32" s="95"/>
      <c r="K32" s="99"/>
      <c r="L32" s="95"/>
      <c r="M32" s="42">
        <f t="shared" si="2"/>
        <v>0</v>
      </c>
    </row>
    <row r="33" spans="1:13" ht="12.75">
      <c r="A33" s="112" t="s">
        <v>65</v>
      </c>
      <c r="B33" s="106" t="s">
        <v>66</v>
      </c>
      <c r="C33" s="42">
        <f>C7+C24</f>
        <v>25593606</v>
      </c>
      <c r="D33" s="42">
        <f aca="true" t="shared" si="9" ref="D33:L33">D7+D24</f>
        <v>451439</v>
      </c>
      <c r="E33" s="42">
        <f t="shared" si="9"/>
        <v>7633904</v>
      </c>
      <c r="F33" s="42">
        <f t="shared" si="9"/>
        <v>17177406</v>
      </c>
      <c r="G33" s="42">
        <f t="shared" si="9"/>
        <v>153357</v>
      </c>
      <c r="H33" s="42">
        <f t="shared" si="9"/>
        <v>10000</v>
      </c>
      <c r="I33" s="42">
        <f t="shared" si="9"/>
        <v>167500</v>
      </c>
      <c r="J33" s="42">
        <f t="shared" si="9"/>
        <v>0</v>
      </c>
      <c r="K33" s="42">
        <f t="shared" si="9"/>
        <v>23382095</v>
      </c>
      <c r="L33" s="42">
        <f t="shared" si="9"/>
        <v>22794266</v>
      </c>
      <c r="M33" s="42">
        <f t="shared" si="2"/>
        <v>25593606</v>
      </c>
    </row>
    <row r="34" spans="1:12" ht="12.75">
      <c r="A34" s="63"/>
      <c r="B34" s="106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s="4" customFormat="1" ht="45" customHeight="1">
      <c r="A35" s="58" t="s">
        <v>57</v>
      </c>
      <c r="B35" s="107" t="s">
        <v>41</v>
      </c>
      <c r="C35" s="108" t="s">
        <v>75</v>
      </c>
      <c r="D35" s="68" t="s">
        <v>11</v>
      </c>
      <c r="E35" s="68" t="s">
        <v>12</v>
      </c>
      <c r="F35" s="68" t="s">
        <v>13</v>
      </c>
      <c r="G35" s="68" t="s">
        <v>14</v>
      </c>
      <c r="H35" s="68" t="s">
        <v>22</v>
      </c>
      <c r="I35" s="68" t="s">
        <v>16</v>
      </c>
      <c r="J35" s="68" t="s">
        <v>17</v>
      </c>
      <c r="K35" s="109" t="s">
        <v>71</v>
      </c>
      <c r="L35" s="108" t="s">
        <v>83</v>
      </c>
    </row>
    <row r="36" spans="1:12" s="4" customFormat="1" ht="19.5" customHeight="1">
      <c r="A36" s="101" t="s">
        <v>58</v>
      </c>
      <c r="B36" s="225" t="s">
        <v>59</v>
      </c>
      <c r="C36" s="226"/>
      <c r="D36" s="226"/>
      <c r="E36" s="226"/>
      <c r="F36" s="226"/>
      <c r="G36" s="226"/>
      <c r="H36" s="226"/>
      <c r="I36" s="227"/>
      <c r="J36" s="89"/>
      <c r="K36" s="89"/>
      <c r="L36" s="89"/>
    </row>
    <row r="37" spans="1:12" s="4" customFormat="1" ht="12.75">
      <c r="A37" s="86">
        <v>3</v>
      </c>
      <c r="B37" s="105" t="s">
        <v>23</v>
      </c>
      <c r="C37" s="94">
        <f>C38+C42+C48+C50</f>
        <v>312800</v>
      </c>
      <c r="D37" s="94">
        <f aca="true" t="shared" si="10" ref="D37:L37">D38+D42+D48+D50</f>
        <v>0</v>
      </c>
      <c r="E37" s="94">
        <f t="shared" si="10"/>
        <v>0</v>
      </c>
      <c r="F37" s="94">
        <f t="shared" si="10"/>
        <v>0</v>
      </c>
      <c r="G37" s="94">
        <f t="shared" si="10"/>
        <v>312800</v>
      </c>
      <c r="H37" s="94">
        <f t="shared" si="10"/>
        <v>0</v>
      </c>
      <c r="I37" s="94">
        <f t="shared" si="10"/>
        <v>0</v>
      </c>
      <c r="J37" s="94">
        <f t="shared" si="10"/>
        <v>0</v>
      </c>
      <c r="K37" s="94">
        <f t="shared" si="10"/>
        <v>312800</v>
      </c>
      <c r="L37" s="94">
        <f t="shared" si="10"/>
        <v>312800</v>
      </c>
    </row>
    <row r="38" spans="1:12" ht="12.75">
      <c r="A38" s="86">
        <v>31</v>
      </c>
      <c r="B38" s="105" t="s">
        <v>24</v>
      </c>
      <c r="C38" s="94">
        <f>SUM(C39:C41)</f>
        <v>162512</v>
      </c>
      <c r="D38" s="94">
        <f aca="true" t="shared" si="11" ref="D38:J38">SUM(D39:D41)</f>
        <v>0</v>
      </c>
      <c r="E38" s="94">
        <f t="shared" si="11"/>
        <v>0</v>
      </c>
      <c r="F38" s="94">
        <f t="shared" si="11"/>
        <v>0</v>
      </c>
      <c r="G38" s="94">
        <f t="shared" si="11"/>
        <v>162512</v>
      </c>
      <c r="H38" s="94">
        <f t="shared" si="11"/>
        <v>0</v>
      </c>
      <c r="I38" s="94">
        <f t="shared" si="11"/>
        <v>0</v>
      </c>
      <c r="J38" s="94">
        <f t="shared" si="11"/>
        <v>0</v>
      </c>
      <c r="K38" s="167">
        <v>163324</v>
      </c>
      <c r="L38" s="164">
        <v>164141</v>
      </c>
    </row>
    <row r="39" spans="1:12" ht="13.5">
      <c r="A39" s="91">
        <v>311</v>
      </c>
      <c r="B39" s="104" t="s">
        <v>25</v>
      </c>
      <c r="C39" s="177">
        <v>139495</v>
      </c>
      <c r="D39" s="94">
        <f aca="true" t="shared" si="12" ref="D39:J39">SUM(D40:D42)</f>
        <v>0</v>
      </c>
      <c r="E39" s="94">
        <f t="shared" si="12"/>
        <v>0</v>
      </c>
      <c r="F39" s="94">
        <f t="shared" si="12"/>
        <v>0</v>
      </c>
      <c r="G39" s="177">
        <v>139495</v>
      </c>
      <c r="H39" s="94">
        <f t="shared" si="12"/>
        <v>0</v>
      </c>
      <c r="I39" s="94">
        <f t="shared" si="12"/>
        <v>0</v>
      </c>
      <c r="J39" s="94">
        <f t="shared" si="12"/>
        <v>0</v>
      </c>
      <c r="K39" s="102"/>
      <c r="L39" s="102">
        <v>0</v>
      </c>
    </row>
    <row r="40" spans="1:12" ht="13.5">
      <c r="A40" s="91">
        <v>312</v>
      </c>
      <c r="B40" s="104" t="s">
        <v>26</v>
      </c>
      <c r="C40" s="177">
        <v>0</v>
      </c>
      <c r="D40" s="95"/>
      <c r="E40" s="95">
        <v>0</v>
      </c>
      <c r="F40" s="95"/>
      <c r="G40" s="177">
        <v>0</v>
      </c>
      <c r="H40" s="95"/>
      <c r="I40" s="95"/>
      <c r="J40" s="95"/>
      <c r="K40" s="99"/>
      <c r="L40" s="95"/>
    </row>
    <row r="41" spans="1:12" ht="13.5">
      <c r="A41" s="91">
        <v>313</v>
      </c>
      <c r="B41" s="104" t="s">
        <v>27</v>
      </c>
      <c r="C41" s="177">
        <v>23017</v>
      </c>
      <c r="D41" s="95"/>
      <c r="E41" s="95">
        <v>0</v>
      </c>
      <c r="F41" s="95"/>
      <c r="G41" s="177">
        <v>23017</v>
      </c>
      <c r="H41" s="95"/>
      <c r="I41" s="95"/>
      <c r="J41" s="95"/>
      <c r="K41" s="99"/>
      <c r="L41" s="95"/>
    </row>
    <row r="42" spans="1:12" s="4" customFormat="1" ht="12.75" customHeight="1">
      <c r="A42" s="86">
        <v>32</v>
      </c>
      <c r="B42" s="105" t="s">
        <v>28</v>
      </c>
      <c r="C42" s="94">
        <f>SUM(C43:C47)</f>
        <v>144288</v>
      </c>
      <c r="D42" s="94">
        <f aca="true" t="shared" si="13" ref="D42:J42">SUM(D43:D47)</f>
        <v>0</v>
      </c>
      <c r="E42" s="94">
        <f t="shared" si="13"/>
        <v>0</v>
      </c>
      <c r="F42" s="94">
        <f t="shared" si="13"/>
        <v>0</v>
      </c>
      <c r="G42" s="94">
        <f t="shared" si="13"/>
        <v>144288</v>
      </c>
      <c r="H42" s="94">
        <f t="shared" si="13"/>
        <v>0</v>
      </c>
      <c r="I42" s="94">
        <f t="shared" si="13"/>
        <v>0</v>
      </c>
      <c r="J42" s="94">
        <f t="shared" si="13"/>
        <v>0</v>
      </c>
      <c r="K42" s="99">
        <v>143476</v>
      </c>
      <c r="L42" s="95">
        <v>142659</v>
      </c>
    </row>
    <row r="43" spans="1:12" s="4" customFormat="1" ht="12.75">
      <c r="A43" s="91">
        <v>321</v>
      </c>
      <c r="B43" s="104" t="s">
        <v>29</v>
      </c>
      <c r="C43" s="95">
        <v>4120</v>
      </c>
      <c r="D43" s="94"/>
      <c r="E43" s="94"/>
      <c r="F43" s="94"/>
      <c r="G43" s="95">
        <v>4120</v>
      </c>
      <c r="H43" s="94"/>
      <c r="I43" s="94"/>
      <c r="J43" s="94"/>
      <c r="K43" s="103"/>
      <c r="L43" s="103"/>
    </row>
    <row r="44" spans="1:12" s="4" customFormat="1" ht="12.75">
      <c r="A44" s="91">
        <v>322</v>
      </c>
      <c r="B44" s="104" t="s">
        <v>30</v>
      </c>
      <c r="C44" s="95">
        <v>96318</v>
      </c>
      <c r="D44" s="95"/>
      <c r="E44" s="95"/>
      <c r="F44" s="95"/>
      <c r="G44" s="95">
        <v>96318</v>
      </c>
      <c r="H44" s="95"/>
      <c r="I44" s="95"/>
      <c r="J44" s="95"/>
      <c r="K44" s="99"/>
      <c r="L44" s="95"/>
    </row>
    <row r="45" spans="1:12" ht="12.75">
      <c r="A45" s="91">
        <v>323</v>
      </c>
      <c r="B45" s="104" t="s">
        <v>31</v>
      </c>
      <c r="C45" s="95">
        <v>43850</v>
      </c>
      <c r="D45" s="95"/>
      <c r="E45" s="95"/>
      <c r="F45" s="95"/>
      <c r="G45" s="95">
        <v>43850</v>
      </c>
      <c r="H45" s="95"/>
      <c r="I45" s="95"/>
      <c r="J45" s="95"/>
      <c r="K45" s="99"/>
      <c r="L45" s="95"/>
    </row>
    <row r="46" spans="1:12" ht="12.75" customHeight="1">
      <c r="A46" s="91">
        <v>324</v>
      </c>
      <c r="B46" s="104" t="s">
        <v>60</v>
      </c>
      <c r="C46" s="95">
        <f>SUM(D46:J46)</f>
        <v>0</v>
      </c>
      <c r="D46" s="95"/>
      <c r="E46" s="95">
        <v>0</v>
      </c>
      <c r="F46" s="95"/>
      <c r="G46" s="95">
        <f>SUM(H46:N46)</f>
        <v>0</v>
      </c>
      <c r="H46" s="95"/>
      <c r="I46" s="95">
        <v>0</v>
      </c>
      <c r="J46" s="95"/>
      <c r="K46" s="99"/>
      <c r="L46" s="95"/>
    </row>
    <row r="47" spans="1:12" ht="12.75">
      <c r="A47" s="91">
        <v>329</v>
      </c>
      <c r="B47" s="104" t="s">
        <v>32</v>
      </c>
      <c r="C47" s="95">
        <v>0</v>
      </c>
      <c r="D47" s="95"/>
      <c r="E47" s="95"/>
      <c r="F47" s="95"/>
      <c r="G47" s="95">
        <v>0</v>
      </c>
      <c r="H47" s="95"/>
      <c r="I47" s="95"/>
      <c r="J47" s="95"/>
      <c r="K47" s="99"/>
      <c r="L47" s="95"/>
    </row>
    <row r="48" spans="1:12" s="4" customFormat="1" ht="12.75">
      <c r="A48" s="86">
        <v>34</v>
      </c>
      <c r="B48" s="105" t="s">
        <v>33</v>
      </c>
      <c r="C48" s="94">
        <f>C49</f>
        <v>0</v>
      </c>
      <c r="D48" s="94">
        <f aca="true" t="shared" si="14" ref="D48:J48">D49</f>
        <v>0</v>
      </c>
      <c r="E48" s="94">
        <f t="shared" si="14"/>
        <v>0</v>
      </c>
      <c r="F48" s="94">
        <f t="shared" si="14"/>
        <v>0</v>
      </c>
      <c r="G48" s="94">
        <f t="shared" si="14"/>
        <v>0</v>
      </c>
      <c r="H48" s="94">
        <f t="shared" si="14"/>
        <v>0</v>
      </c>
      <c r="I48" s="94">
        <f t="shared" si="14"/>
        <v>0</v>
      </c>
      <c r="J48" s="94">
        <f t="shared" si="14"/>
        <v>0</v>
      </c>
      <c r="K48" s="99"/>
      <c r="L48" s="95"/>
    </row>
    <row r="49" spans="1:12" ht="12.75">
      <c r="A49" s="91">
        <v>343</v>
      </c>
      <c r="B49" s="104" t="s">
        <v>34</v>
      </c>
      <c r="C49" s="95">
        <f>SUM(D49:J49)</f>
        <v>0</v>
      </c>
      <c r="D49" s="94"/>
      <c r="E49" s="94"/>
      <c r="F49" s="94"/>
      <c r="G49" s="94"/>
      <c r="H49" s="94"/>
      <c r="I49" s="94"/>
      <c r="J49" s="94"/>
      <c r="K49" s="96"/>
      <c r="L49" s="94"/>
    </row>
    <row r="50" spans="1:12" ht="12.75">
      <c r="A50" s="86">
        <v>38</v>
      </c>
      <c r="B50" s="105" t="s">
        <v>52</v>
      </c>
      <c r="C50" s="94">
        <f>C51+C52</f>
        <v>6000</v>
      </c>
      <c r="D50" s="95">
        <f aca="true" t="shared" si="15" ref="D50:J50">D51+D52</f>
        <v>0</v>
      </c>
      <c r="E50" s="95">
        <f t="shared" si="15"/>
        <v>0</v>
      </c>
      <c r="F50" s="95">
        <f t="shared" si="15"/>
        <v>0</v>
      </c>
      <c r="G50" s="94">
        <f t="shared" si="15"/>
        <v>6000</v>
      </c>
      <c r="H50" s="95">
        <f t="shared" si="15"/>
        <v>0</v>
      </c>
      <c r="I50" s="95">
        <f t="shared" si="15"/>
        <v>0</v>
      </c>
      <c r="J50" s="95">
        <f t="shared" si="15"/>
        <v>0</v>
      </c>
      <c r="K50" s="95">
        <v>6000</v>
      </c>
      <c r="L50" s="95">
        <v>6000</v>
      </c>
    </row>
    <row r="51" spans="1:12" ht="12.75">
      <c r="A51" s="91">
        <v>381</v>
      </c>
      <c r="B51" s="104" t="s">
        <v>50</v>
      </c>
      <c r="C51" s="178">
        <v>6000</v>
      </c>
      <c r="D51" s="94"/>
      <c r="E51" s="94"/>
      <c r="F51" s="94"/>
      <c r="G51" s="95">
        <v>6000</v>
      </c>
      <c r="H51" s="94"/>
      <c r="I51" s="94"/>
      <c r="J51" s="94"/>
      <c r="K51" s="99"/>
      <c r="L51" s="95"/>
    </row>
    <row r="52" spans="1:12" ht="12.75">
      <c r="A52" s="91">
        <v>382</v>
      </c>
      <c r="B52" s="104" t="s">
        <v>51</v>
      </c>
      <c r="C52" s="95"/>
      <c r="D52" s="95"/>
      <c r="E52" s="95"/>
      <c r="F52" s="95"/>
      <c r="G52" s="95"/>
      <c r="H52" s="95"/>
      <c r="I52" s="95"/>
      <c r="J52" s="95"/>
      <c r="K52" s="99"/>
      <c r="L52" s="95"/>
    </row>
    <row r="53" spans="1:12" s="4" customFormat="1" ht="26.25">
      <c r="A53" s="86">
        <v>4</v>
      </c>
      <c r="B53" s="105" t="s">
        <v>36</v>
      </c>
      <c r="C53" s="95">
        <f>C54+C56</f>
        <v>7200</v>
      </c>
      <c r="D53" s="95">
        <f aca="true" t="shared" si="16" ref="D53:L53">D54+D56</f>
        <v>0</v>
      </c>
      <c r="E53" s="95">
        <f t="shared" si="16"/>
        <v>0</v>
      </c>
      <c r="F53" s="95">
        <f t="shared" si="16"/>
        <v>0</v>
      </c>
      <c r="G53" s="95">
        <f t="shared" si="16"/>
        <v>7200</v>
      </c>
      <c r="H53" s="95">
        <f t="shared" si="16"/>
        <v>0</v>
      </c>
      <c r="I53" s="95">
        <f t="shared" si="16"/>
        <v>0</v>
      </c>
      <c r="J53" s="95">
        <f t="shared" si="16"/>
        <v>0</v>
      </c>
      <c r="K53" s="94">
        <f t="shared" si="16"/>
        <v>7200</v>
      </c>
      <c r="L53" s="95">
        <f t="shared" si="16"/>
        <v>7200</v>
      </c>
    </row>
    <row r="54" spans="1:12" ht="26.25">
      <c r="A54" s="86">
        <v>41</v>
      </c>
      <c r="B54" s="105" t="s">
        <v>53</v>
      </c>
      <c r="C54" s="94">
        <f>C55</f>
        <v>0</v>
      </c>
      <c r="D54" s="94">
        <f aca="true" t="shared" si="17" ref="D54:L54">D55</f>
        <v>0</v>
      </c>
      <c r="E54" s="94">
        <f t="shared" si="17"/>
        <v>0</v>
      </c>
      <c r="F54" s="94">
        <f t="shared" si="17"/>
        <v>0</v>
      </c>
      <c r="G54" s="94">
        <f t="shared" si="17"/>
        <v>0</v>
      </c>
      <c r="H54" s="94">
        <f t="shared" si="17"/>
        <v>0</v>
      </c>
      <c r="I54" s="94">
        <f t="shared" si="17"/>
        <v>0</v>
      </c>
      <c r="J54" s="94">
        <f t="shared" si="17"/>
        <v>0</v>
      </c>
      <c r="K54" s="94">
        <f t="shared" si="17"/>
        <v>0</v>
      </c>
      <c r="L54" s="94">
        <f t="shared" si="17"/>
        <v>0</v>
      </c>
    </row>
    <row r="55" spans="1:12" ht="12.75">
      <c r="A55" s="91">
        <v>412</v>
      </c>
      <c r="B55" s="104" t="s">
        <v>54</v>
      </c>
      <c r="C55" s="95">
        <v>0</v>
      </c>
      <c r="D55" s="94"/>
      <c r="E55" s="94"/>
      <c r="F55" s="94"/>
      <c r="G55" s="94">
        <v>0</v>
      </c>
      <c r="H55" s="94"/>
      <c r="I55" s="94"/>
      <c r="J55" s="94"/>
      <c r="K55" s="96"/>
      <c r="L55" s="94"/>
    </row>
    <row r="56" spans="1:12" s="4" customFormat="1" ht="12.75" customHeight="1">
      <c r="A56" s="86">
        <v>42</v>
      </c>
      <c r="B56" s="105" t="s">
        <v>37</v>
      </c>
      <c r="C56" s="95">
        <f>SUM(C57:C59)</f>
        <v>7200</v>
      </c>
      <c r="D56" s="95">
        <f aca="true" t="shared" si="18" ref="D56:J56">SUM(D57:D59)</f>
        <v>0</v>
      </c>
      <c r="E56" s="95">
        <f t="shared" si="18"/>
        <v>0</v>
      </c>
      <c r="F56" s="95">
        <f t="shared" si="18"/>
        <v>0</v>
      </c>
      <c r="G56" s="95">
        <f t="shared" si="18"/>
        <v>7200</v>
      </c>
      <c r="H56" s="95">
        <f t="shared" si="18"/>
        <v>0</v>
      </c>
      <c r="I56" s="95">
        <f t="shared" si="18"/>
        <v>0</v>
      </c>
      <c r="J56" s="95">
        <f t="shared" si="18"/>
        <v>0</v>
      </c>
      <c r="K56" s="95">
        <v>7200</v>
      </c>
      <c r="L56" s="95">
        <v>7200</v>
      </c>
    </row>
    <row r="57" spans="1:12" s="4" customFormat="1" ht="12.75">
      <c r="A57" s="91">
        <v>421</v>
      </c>
      <c r="B57" s="104" t="s">
        <v>55</v>
      </c>
      <c r="C57" s="95">
        <f>SUM(D57:J57)</f>
        <v>0</v>
      </c>
      <c r="D57" s="94"/>
      <c r="E57" s="94"/>
      <c r="F57" s="94"/>
      <c r="G57" s="94"/>
      <c r="H57" s="94"/>
      <c r="I57" s="94"/>
      <c r="J57" s="94"/>
      <c r="K57" s="97"/>
      <c r="L57" s="98"/>
    </row>
    <row r="58" spans="1:12" s="4" customFormat="1" ht="12.75">
      <c r="A58" s="91">
        <v>422</v>
      </c>
      <c r="B58" s="104" t="s">
        <v>35</v>
      </c>
      <c r="C58" s="95">
        <v>7200</v>
      </c>
      <c r="D58" s="95"/>
      <c r="E58" s="95">
        <v>0</v>
      </c>
      <c r="F58" s="95"/>
      <c r="G58" s="95">
        <v>7200</v>
      </c>
      <c r="H58" s="95"/>
      <c r="I58" s="95"/>
      <c r="J58" s="95"/>
      <c r="K58" s="99"/>
      <c r="L58" s="95"/>
    </row>
    <row r="59" spans="1:12" ht="12.75">
      <c r="A59" s="91">
        <v>426</v>
      </c>
      <c r="B59" s="104" t="s">
        <v>56</v>
      </c>
      <c r="C59" s="95">
        <v>0</v>
      </c>
      <c r="D59" s="95">
        <v>0</v>
      </c>
      <c r="E59" s="95">
        <v>0</v>
      </c>
      <c r="F59" s="95"/>
      <c r="G59" s="95">
        <v>0</v>
      </c>
      <c r="H59" s="95"/>
      <c r="I59" s="95"/>
      <c r="J59" s="95"/>
      <c r="K59" s="99"/>
      <c r="L59" s="95"/>
    </row>
    <row r="60" spans="1:12" ht="12.75">
      <c r="A60" s="86" t="s">
        <v>65</v>
      </c>
      <c r="B60" s="88" t="s">
        <v>84</v>
      </c>
      <c r="C60" s="95">
        <f>C53+C37</f>
        <v>320000</v>
      </c>
      <c r="D60" s="95">
        <f aca="true" t="shared" si="19" ref="D60:L60">D53+D37</f>
        <v>0</v>
      </c>
      <c r="E60" s="95">
        <f t="shared" si="19"/>
        <v>0</v>
      </c>
      <c r="F60" s="95">
        <f t="shared" si="19"/>
        <v>0</v>
      </c>
      <c r="G60" s="95">
        <f t="shared" si="19"/>
        <v>320000</v>
      </c>
      <c r="H60" s="95">
        <f t="shared" si="19"/>
        <v>0</v>
      </c>
      <c r="I60" s="95">
        <f t="shared" si="19"/>
        <v>0</v>
      </c>
      <c r="J60" s="95">
        <f t="shared" si="19"/>
        <v>0</v>
      </c>
      <c r="K60" s="95">
        <f t="shared" si="19"/>
        <v>320000</v>
      </c>
      <c r="L60" s="95">
        <f t="shared" si="19"/>
        <v>320000</v>
      </c>
    </row>
    <row r="61" spans="1:12" ht="12.75">
      <c r="A61" s="64"/>
      <c r="B61" s="106"/>
      <c r="C61" s="42"/>
      <c r="D61" s="42"/>
      <c r="E61" s="42"/>
      <c r="F61" s="42"/>
      <c r="G61" s="42"/>
      <c r="H61" s="42"/>
      <c r="I61" s="42"/>
      <c r="J61" s="42"/>
      <c r="K61" s="100"/>
      <c r="L61" s="42"/>
    </row>
    <row r="62" spans="1:12" ht="12.75">
      <c r="A62" s="64"/>
      <c r="B62" s="106"/>
      <c r="C62" s="42"/>
      <c r="D62" s="42"/>
      <c r="E62" s="42"/>
      <c r="F62" s="42"/>
      <c r="G62" s="42"/>
      <c r="H62" s="42"/>
      <c r="I62" s="42"/>
      <c r="J62" s="42"/>
      <c r="K62" s="100"/>
      <c r="L62" s="42"/>
    </row>
    <row r="63" spans="1:12" ht="12.75">
      <c r="A63" s="155"/>
      <c r="B63" s="156"/>
      <c r="C63" s="155"/>
      <c r="D63" s="155"/>
      <c r="E63" s="155"/>
      <c r="F63" s="155"/>
      <c r="G63" s="155"/>
      <c r="H63" s="155"/>
      <c r="I63" s="68"/>
      <c r="J63" s="155"/>
      <c r="K63" s="100"/>
      <c r="L63" s="42"/>
    </row>
    <row r="64" spans="1:12" ht="12.75">
      <c r="A64" s="91"/>
      <c r="B64" s="87"/>
      <c r="C64" s="88"/>
      <c r="D64" s="88"/>
      <c r="E64" s="88"/>
      <c r="F64" s="88"/>
      <c r="G64" s="88"/>
      <c r="H64" s="88"/>
      <c r="I64" s="88"/>
      <c r="J64" s="88"/>
      <c r="K64" s="100"/>
      <c r="L64" s="42"/>
    </row>
    <row r="65" spans="1:12" ht="12.75">
      <c r="A65" s="91"/>
      <c r="B65" s="161"/>
      <c r="C65" s="88"/>
      <c r="D65" s="88"/>
      <c r="E65" s="88"/>
      <c r="F65" s="88"/>
      <c r="G65" s="88"/>
      <c r="H65" s="88"/>
      <c r="I65" s="88"/>
      <c r="J65" s="88"/>
      <c r="K65" s="3"/>
      <c r="L65" s="3"/>
    </row>
    <row r="66" spans="1:12" ht="12.75">
      <c r="A66" s="91"/>
      <c r="B66" s="217"/>
      <c r="C66" s="217"/>
      <c r="D66" s="217"/>
      <c r="E66" s="217"/>
      <c r="F66" s="217"/>
      <c r="G66" s="217"/>
      <c r="H66" s="88"/>
      <c r="I66" s="88"/>
      <c r="J66" s="88"/>
      <c r="K66" s="3"/>
      <c r="L66" s="3"/>
    </row>
    <row r="67" spans="1:12" ht="12.75">
      <c r="A67" s="162"/>
      <c r="B67" s="90"/>
      <c r="C67" s="89"/>
      <c r="D67" s="89"/>
      <c r="E67" s="89"/>
      <c r="F67" s="89"/>
      <c r="G67" s="89"/>
      <c r="H67" s="89"/>
      <c r="I67" s="89"/>
      <c r="J67" s="89"/>
      <c r="K67" s="3"/>
      <c r="L67" s="3"/>
    </row>
    <row r="68" spans="1:12" ht="15.75" customHeight="1">
      <c r="A68" s="162"/>
      <c r="B68" s="163"/>
      <c r="C68" s="215"/>
      <c r="D68" s="215"/>
      <c r="E68" s="215"/>
      <c r="F68" s="215"/>
      <c r="G68" s="215"/>
      <c r="H68" s="91"/>
      <c r="I68" s="91"/>
      <c r="J68" s="91"/>
      <c r="K68" s="3"/>
      <c r="L68" s="3"/>
    </row>
    <row r="69" spans="1:15" s="4" customFormat="1" ht="12.75">
      <c r="A69" s="86"/>
      <c r="B69" s="90"/>
      <c r="C69" s="94"/>
      <c r="D69" s="94"/>
      <c r="E69" s="94"/>
      <c r="F69" s="94"/>
      <c r="G69" s="94"/>
      <c r="H69" s="94"/>
      <c r="I69" s="94"/>
      <c r="J69" s="94"/>
      <c r="N69" s="42"/>
      <c r="O69" s="42"/>
    </row>
    <row r="70" spans="1:14" ht="12.75">
      <c r="A70" s="86"/>
      <c r="B70" s="90"/>
      <c r="C70" s="170"/>
      <c r="D70" s="95"/>
      <c r="E70" s="95"/>
      <c r="F70" s="95"/>
      <c r="G70" s="95"/>
      <c r="H70" s="95"/>
      <c r="I70" s="95"/>
      <c r="J70" s="95"/>
      <c r="K70" s="3"/>
      <c r="L70" s="3"/>
      <c r="N70" s="42"/>
    </row>
    <row r="71" spans="1:14" s="4" customFormat="1" ht="12.75">
      <c r="A71" s="86"/>
      <c r="B71" s="90"/>
      <c r="C71" s="165"/>
      <c r="D71" s="95"/>
      <c r="E71" s="95"/>
      <c r="F71" s="95"/>
      <c r="G71" s="95"/>
      <c r="H71" s="95"/>
      <c r="I71" s="95"/>
      <c r="J71" s="95"/>
      <c r="N71" s="42"/>
    </row>
    <row r="72" spans="1:14" s="4" customFormat="1" ht="12.75">
      <c r="A72" s="86"/>
      <c r="B72" s="90"/>
      <c r="C72" s="95"/>
      <c r="D72" s="95"/>
      <c r="E72" s="95"/>
      <c r="F72" s="95"/>
      <c r="G72" s="95"/>
      <c r="H72" s="95"/>
      <c r="I72" s="95"/>
      <c r="J72" s="95"/>
      <c r="N72" s="42"/>
    </row>
    <row r="73" spans="1:14" s="4" customFormat="1" ht="12.75">
      <c r="A73" s="86"/>
      <c r="B73" s="90"/>
      <c r="C73" s="95"/>
      <c r="D73" s="95"/>
      <c r="E73" s="95"/>
      <c r="F73" s="95"/>
      <c r="G73" s="95"/>
      <c r="H73" s="95"/>
      <c r="I73" s="95"/>
      <c r="J73" s="95"/>
      <c r="N73" s="42"/>
    </row>
    <row r="74" spans="1:14" s="4" customFormat="1" ht="12.75">
      <c r="A74" s="86"/>
      <c r="B74" s="90"/>
      <c r="C74" s="94"/>
      <c r="D74" s="94"/>
      <c r="E74" s="94"/>
      <c r="F74" s="94"/>
      <c r="G74" s="94"/>
      <c r="H74" s="94"/>
      <c r="I74" s="94"/>
      <c r="J74" s="94"/>
      <c r="N74" s="42"/>
    </row>
    <row r="75" spans="1:14" s="4" customFormat="1" ht="12.75">
      <c r="A75" s="86"/>
      <c r="B75" s="90"/>
      <c r="C75" s="94"/>
      <c r="D75" s="95"/>
      <c r="E75" s="95"/>
      <c r="F75" s="95"/>
      <c r="G75" s="95"/>
      <c r="H75" s="95"/>
      <c r="I75" s="95"/>
      <c r="J75" s="95"/>
      <c r="N75" s="42"/>
    </row>
    <row r="76" spans="1:14" s="4" customFormat="1" ht="12.75">
      <c r="A76" s="86"/>
      <c r="B76" s="90"/>
      <c r="C76" s="95"/>
      <c r="D76" s="95"/>
      <c r="E76" s="95"/>
      <c r="F76" s="95"/>
      <c r="G76" s="95"/>
      <c r="H76" s="95"/>
      <c r="I76" s="95"/>
      <c r="J76" s="95"/>
      <c r="N76" s="42"/>
    </row>
    <row r="77" spans="1:12" ht="12.75">
      <c r="A77" s="91"/>
      <c r="B77" s="87"/>
      <c r="C77" s="166"/>
      <c r="D77" s="166"/>
      <c r="E77" s="166"/>
      <c r="F77" s="166"/>
      <c r="G77" s="166"/>
      <c r="H77" s="166"/>
      <c r="I77" s="166"/>
      <c r="J77" s="166"/>
      <c r="K77" s="3"/>
      <c r="L77" s="3"/>
    </row>
    <row r="78" spans="1:12" ht="15">
      <c r="A78" s="162"/>
      <c r="B78" s="90"/>
      <c r="C78" s="216"/>
      <c r="D78" s="216"/>
      <c r="E78" s="216"/>
      <c r="F78" s="216"/>
      <c r="G78" s="216"/>
      <c r="H78" s="216"/>
      <c r="I78" s="216"/>
      <c r="J78" s="216"/>
      <c r="K78" s="3"/>
      <c r="L78" s="3"/>
    </row>
    <row r="79" spans="1:12" ht="12.75">
      <c r="A79" s="86"/>
      <c r="B79" s="90"/>
      <c r="C79" s="95"/>
      <c r="D79" s="95"/>
      <c r="E79" s="95"/>
      <c r="F79" s="95"/>
      <c r="G79" s="95"/>
      <c r="H79" s="95"/>
      <c r="I79" s="95"/>
      <c r="J79" s="95"/>
      <c r="K79" s="3"/>
      <c r="L79" s="3"/>
    </row>
    <row r="80" spans="1:12" ht="12.75">
      <c r="A80" s="86"/>
      <c r="B80" s="90"/>
      <c r="C80" s="167"/>
      <c r="D80" s="95"/>
      <c r="E80" s="95"/>
      <c r="F80" s="95"/>
      <c r="G80" s="167"/>
      <c r="H80" s="95"/>
      <c r="I80" s="95"/>
      <c r="J80" s="95"/>
      <c r="K80" s="3"/>
      <c r="L80" s="3"/>
    </row>
    <row r="81" spans="1:10" s="4" customFormat="1" ht="12.75" customHeight="1">
      <c r="A81" s="86"/>
      <c r="B81" s="90"/>
      <c r="C81" s="99"/>
      <c r="D81" s="95"/>
      <c r="E81" s="95"/>
      <c r="F81" s="95"/>
      <c r="G81" s="99"/>
      <c r="H81" s="95"/>
      <c r="I81" s="95"/>
      <c r="J81" s="95"/>
    </row>
    <row r="82" spans="1:10" s="4" customFormat="1" ht="12.75" customHeight="1">
      <c r="A82" s="86"/>
      <c r="B82" s="105"/>
      <c r="C82" s="95"/>
      <c r="D82" s="95"/>
      <c r="E82" s="95"/>
      <c r="F82" s="95"/>
      <c r="G82" s="95"/>
      <c r="H82" s="95"/>
      <c r="I82" s="95"/>
      <c r="J82" s="95"/>
    </row>
    <row r="83" spans="1:10" s="4" customFormat="1" ht="12.75">
      <c r="A83" s="86"/>
      <c r="B83" s="90"/>
      <c r="C83" s="95"/>
      <c r="D83" s="95"/>
      <c r="E83" s="95"/>
      <c r="F83" s="95"/>
      <c r="G83" s="95"/>
      <c r="H83" s="95"/>
      <c r="I83" s="95"/>
      <c r="J83" s="95"/>
    </row>
    <row r="84" spans="1:10" s="4" customFormat="1" ht="12.75">
      <c r="A84" s="86"/>
      <c r="B84" s="90"/>
      <c r="C84" s="95"/>
      <c r="D84" s="95"/>
      <c r="E84" s="95"/>
      <c r="F84" s="95"/>
      <c r="G84" s="95"/>
      <c r="H84" s="95"/>
      <c r="I84" s="95"/>
      <c r="J84" s="95"/>
    </row>
    <row r="85" spans="1:12" ht="12.75">
      <c r="A85" s="168"/>
      <c r="B85" s="169"/>
      <c r="C85" s="159"/>
      <c r="D85" s="159"/>
      <c r="E85" s="159"/>
      <c r="F85" s="159"/>
      <c r="G85" s="159"/>
      <c r="H85" s="159"/>
      <c r="I85" s="159"/>
      <c r="J85" s="159"/>
      <c r="K85" s="3"/>
      <c r="L85" s="3"/>
    </row>
    <row r="86" spans="1:12" ht="12.75">
      <c r="A86" s="157"/>
      <c r="B86" s="158"/>
      <c r="C86" s="160"/>
      <c r="D86" s="160"/>
      <c r="E86" s="160"/>
      <c r="F86" s="160"/>
      <c r="G86" s="160"/>
      <c r="H86" s="160"/>
      <c r="I86" s="160"/>
      <c r="J86" s="160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0" s="4" customFormat="1" ht="12.75">
      <c r="A88" s="155"/>
      <c r="B88" s="156"/>
      <c r="C88" s="155"/>
      <c r="D88" s="155"/>
      <c r="E88" s="155"/>
      <c r="F88" s="155"/>
      <c r="G88" s="155"/>
      <c r="H88" s="155"/>
      <c r="I88" s="68"/>
      <c r="J88" s="155"/>
    </row>
    <row r="89" spans="1:12" ht="12.75">
      <c r="A89" s="91"/>
      <c r="B89" s="87"/>
      <c r="C89" s="88"/>
      <c r="D89" s="88"/>
      <c r="E89" s="88"/>
      <c r="F89" s="88"/>
      <c r="G89" s="88"/>
      <c r="H89" s="88"/>
      <c r="I89" s="88"/>
      <c r="J89" s="88"/>
      <c r="K89" s="3"/>
      <c r="L89" s="3"/>
    </row>
    <row r="90" spans="1:12" ht="12.75">
      <c r="A90" s="91"/>
      <c r="B90" s="161"/>
      <c r="C90" s="88"/>
      <c r="D90" s="88"/>
      <c r="E90" s="88"/>
      <c r="F90" s="88"/>
      <c r="G90" s="88"/>
      <c r="H90" s="88"/>
      <c r="I90" s="88"/>
      <c r="J90" s="88"/>
      <c r="K90" s="3"/>
      <c r="L90" s="3"/>
    </row>
    <row r="91" spans="1:12" ht="12.75">
      <c r="A91" s="91"/>
      <c r="B91" s="87"/>
      <c r="C91" s="217"/>
      <c r="D91" s="217"/>
      <c r="E91" s="217"/>
      <c r="F91" s="217"/>
      <c r="G91" s="217"/>
      <c r="H91" s="217"/>
      <c r="I91" s="88"/>
      <c r="J91" s="88"/>
      <c r="K91" s="3"/>
      <c r="L91" s="3"/>
    </row>
    <row r="92" spans="1:12" ht="12.75">
      <c r="A92" s="162"/>
      <c r="B92" s="90"/>
      <c r="C92" s="89"/>
      <c r="D92" s="89"/>
      <c r="E92" s="89"/>
      <c r="F92" s="89"/>
      <c r="G92" s="89"/>
      <c r="H92" s="89"/>
      <c r="I92" s="89"/>
      <c r="J92" s="89"/>
      <c r="K92" s="3"/>
      <c r="L92" s="3"/>
    </row>
    <row r="93" spans="1:10" s="4" customFormat="1" ht="12.75">
      <c r="A93" s="162"/>
      <c r="B93" s="163"/>
      <c r="C93" s="215"/>
      <c r="D93" s="215"/>
      <c r="E93" s="215"/>
      <c r="F93" s="215"/>
      <c r="G93" s="215"/>
      <c r="H93" s="91"/>
      <c r="I93" s="91"/>
      <c r="J93" s="91"/>
    </row>
    <row r="94" spans="1:14" ht="12.75">
      <c r="A94" s="86"/>
      <c r="B94" s="90"/>
      <c r="C94" s="95"/>
      <c r="D94" s="95"/>
      <c r="E94" s="95"/>
      <c r="F94" s="95"/>
      <c r="G94" s="95"/>
      <c r="H94" s="95"/>
      <c r="I94" s="95"/>
      <c r="J94" s="95"/>
      <c r="K94" s="3"/>
      <c r="L94" s="3"/>
      <c r="N94" s="42"/>
    </row>
    <row r="95" spans="1:14" s="4" customFormat="1" ht="12.75">
      <c r="A95" s="86"/>
      <c r="B95" s="90"/>
      <c r="C95" s="164"/>
      <c r="D95" s="95"/>
      <c r="E95" s="95"/>
      <c r="F95" s="95"/>
      <c r="G95" s="95"/>
      <c r="H95" s="95"/>
      <c r="I95" s="95"/>
      <c r="J95" s="95"/>
      <c r="N95" s="42"/>
    </row>
    <row r="96" spans="1:14" ht="12.75">
      <c r="A96" s="86"/>
      <c r="B96" s="90"/>
      <c r="C96" s="165"/>
      <c r="D96" s="95"/>
      <c r="E96" s="95"/>
      <c r="F96" s="95"/>
      <c r="G96" s="95"/>
      <c r="H96" s="95"/>
      <c r="I96" s="95"/>
      <c r="J96" s="95"/>
      <c r="K96" s="3"/>
      <c r="L96" s="3"/>
      <c r="N96" s="42"/>
    </row>
    <row r="97" spans="1:14" s="4" customFormat="1" ht="12.75">
      <c r="A97" s="86"/>
      <c r="B97" s="90"/>
      <c r="C97" s="94"/>
      <c r="D97" s="95"/>
      <c r="E97" s="95"/>
      <c r="F97" s="95"/>
      <c r="G97" s="95"/>
      <c r="H97" s="95"/>
      <c r="I97" s="95"/>
      <c r="J97" s="95"/>
      <c r="N97" s="42"/>
    </row>
    <row r="98" spans="1:14" s="4" customFormat="1" ht="12.75">
      <c r="A98" s="86"/>
      <c r="B98" s="105"/>
      <c r="C98" s="95"/>
      <c r="D98" s="95"/>
      <c r="E98" s="95"/>
      <c r="F98" s="95"/>
      <c r="G98" s="95"/>
      <c r="H98" s="95"/>
      <c r="I98" s="95"/>
      <c r="J98" s="95"/>
      <c r="N98" s="42"/>
    </row>
    <row r="99" spans="1:14" ht="12.75" customHeight="1">
      <c r="A99" s="86"/>
      <c r="B99" s="90"/>
      <c r="C99" s="95"/>
      <c r="D99" s="95"/>
      <c r="E99" s="95"/>
      <c r="F99" s="95"/>
      <c r="G99" s="95"/>
      <c r="H99" s="95"/>
      <c r="I99" s="95"/>
      <c r="J99" s="95"/>
      <c r="K99" s="3"/>
      <c r="L99" s="3"/>
      <c r="N99" s="42"/>
    </row>
    <row r="100" spans="1:14" ht="12.75">
      <c r="A100" s="86"/>
      <c r="B100" s="90"/>
      <c r="C100" s="164"/>
      <c r="D100" s="95"/>
      <c r="E100" s="164"/>
      <c r="F100" s="95"/>
      <c r="G100" s="95"/>
      <c r="H100" s="95"/>
      <c r="I100" s="95"/>
      <c r="J100" s="95"/>
      <c r="K100" s="3"/>
      <c r="L100" s="3"/>
      <c r="N100" s="42"/>
    </row>
    <row r="101" spans="1:14" ht="12.75">
      <c r="A101" s="86"/>
      <c r="B101" s="90"/>
      <c r="C101" s="95"/>
      <c r="D101" s="95"/>
      <c r="E101" s="95"/>
      <c r="F101" s="95"/>
      <c r="G101" s="95"/>
      <c r="H101" s="95"/>
      <c r="I101" s="95"/>
      <c r="J101" s="95"/>
      <c r="K101" s="3"/>
      <c r="L101" s="3"/>
      <c r="N101" s="42"/>
    </row>
    <row r="102" spans="1:10" s="4" customFormat="1" ht="12.75">
      <c r="A102" s="91"/>
      <c r="B102" s="87"/>
      <c r="C102" s="166"/>
      <c r="D102" s="166"/>
      <c r="E102" s="166"/>
      <c r="F102" s="166"/>
      <c r="G102" s="166"/>
      <c r="H102" s="166"/>
      <c r="I102" s="166"/>
      <c r="J102" s="166"/>
    </row>
    <row r="103" spans="1:10" s="4" customFormat="1" ht="15">
      <c r="A103" s="162"/>
      <c r="B103" s="90"/>
      <c r="C103" s="216"/>
      <c r="D103" s="216"/>
      <c r="E103" s="216"/>
      <c r="F103" s="216"/>
      <c r="G103" s="216"/>
      <c r="H103" s="216"/>
      <c r="I103" s="216"/>
      <c r="J103" s="216"/>
    </row>
    <row r="104" spans="1:10" s="4" customFormat="1" ht="12.75">
      <c r="A104" s="86"/>
      <c r="B104" s="90"/>
      <c r="C104" s="95"/>
      <c r="D104" s="95"/>
      <c r="E104" s="95"/>
      <c r="F104" s="95"/>
      <c r="G104" s="95"/>
      <c r="H104" s="95"/>
      <c r="I104" s="95"/>
      <c r="J104" s="95"/>
    </row>
    <row r="105" spans="1:12" ht="12.75">
      <c r="A105" s="86"/>
      <c r="B105" s="90"/>
      <c r="C105" s="167"/>
      <c r="D105" s="95"/>
      <c r="E105" s="95"/>
      <c r="F105" s="95"/>
      <c r="G105" s="167"/>
      <c r="H105" s="95"/>
      <c r="I105" s="95"/>
      <c r="J105" s="95"/>
      <c r="K105" s="3"/>
      <c r="L105" s="3"/>
    </row>
    <row r="106" spans="1:12" ht="12.75">
      <c r="A106" s="86"/>
      <c r="B106" s="90"/>
      <c r="C106" s="99"/>
      <c r="D106" s="95"/>
      <c r="E106" s="95"/>
      <c r="F106" s="95"/>
      <c r="G106" s="99"/>
      <c r="H106" s="95"/>
      <c r="I106" s="95"/>
      <c r="J106" s="95"/>
      <c r="K106" s="3"/>
      <c r="L106" s="3"/>
    </row>
    <row r="107" spans="1:12" ht="12.75">
      <c r="A107" s="86"/>
      <c r="B107" s="105"/>
      <c r="C107" s="95"/>
      <c r="D107" s="95"/>
      <c r="E107" s="95"/>
      <c r="F107" s="95"/>
      <c r="G107" s="95"/>
      <c r="H107" s="95"/>
      <c r="I107" s="95"/>
      <c r="J107" s="95"/>
      <c r="K107" s="3"/>
      <c r="L107" s="3"/>
    </row>
    <row r="108" spans="1:10" s="4" customFormat="1" ht="12.75">
      <c r="A108" s="86"/>
      <c r="B108" s="90"/>
      <c r="C108" s="95"/>
      <c r="D108" s="95"/>
      <c r="E108" s="95"/>
      <c r="F108" s="95"/>
      <c r="G108" s="95"/>
      <c r="H108" s="95"/>
      <c r="I108" s="95"/>
      <c r="J108" s="95"/>
    </row>
    <row r="109" spans="1:12" ht="12.75">
      <c r="A109" s="86"/>
      <c r="B109" s="90"/>
      <c r="C109" s="95"/>
      <c r="D109" s="95"/>
      <c r="E109" s="95"/>
      <c r="F109" s="95"/>
      <c r="G109" s="95"/>
      <c r="H109" s="95"/>
      <c r="I109" s="95"/>
      <c r="J109" s="95"/>
      <c r="K109" s="3"/>
      <c r="L109" s="3"/>
    </row>
    <row r="110" spans="1:12" ht="12.75">
      <c r="A110" s="86"/>
      <c r="B110" s="90"/>
      <c r="C110" s="95"/>
      <c r="D110" s="95"/>
      <c r="E110" s="95"/>
      <c r="F110" s="95"/>
      <c r="G110" s="95"/>
      <c r="H110" s="95"/>
      <c r="I110" s="95"/>
      <c r="J110" s="95"/>
      <c r="K110" s="3"/>
      <c r="L110" s="3"/>
    </row>
    <row r="111" spans="1:12" ht="12.75">
      <c r="A111" s="86"/>
      <c r="B111" s="87"/>
      <c r="C111" s="95"/>
      <c r="D111" s="88"/>
      <c r="E111" s="88"/>
      <c r="F111" s="88"/>
      <c r="G111" s="95"/>
      <c r="H111" s="88"/>
      <c r="I111" s="88"/>
      <c r="J111" s="88"/>
      <c r="K111" s="3"/>
      <c r="L111" s="3"/>
    </row>
    <row r="112" spans="1:12" ht="12.75">
      <c r="A112" s="63"/>
      <c r="B112" s="7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0" s="4" customFormat="1" ht="12.75">
      <c r="A113" s="64"/>
      <c r="B113" s="66"/>
      <c r="C113" s="42"/>
      <c r="D113" s="42"/>
      <c r="E113" s="42"/>
      <c r="F113" s="42"/>
      <c r="G113" s="42"/>
      <c r="H113" s="42"/>
      <c r="I113" s="42"/>
      <c r="J113" s="42"/>
    </row>
    <row r="114" spans="1:12" ht="12.75">
      <c r="A114" s="63"/>
      <c r="B114" s="7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2" s="4" customFormat="1" ht="12.75">
      <c r="A115" s="64"/>
      <c r="B115" s="66"/>
    </row>
    <row r="116" spans="1:2" s="4" customFormat="1" ht="12.75">
      <c r="A116" s="64"/>
      <c r="B116" s="66"/>
    </row>
    <row r="117" spans="1:12" ht="12.75">
      <c r="A117" s="63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2" s="4" customFormat="1" ht="12.75">
      <c r="A118" s="64"/>
      <c r="B118" s="66"/>
    </row>
    <row r="119" spans="1:12" ht="12.75">
      <c r="A119" s="63"/>
      <c r="B119" s="7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63"/>
      <c r="B120" s="7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64"/>
      <c r="B121" s="7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64"/>
      <c r="B122" s="7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64"/>
      <c r="B123" s="7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64"/>
      <c r="B124" s="7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64"/>
      <c r="B125" s="7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64"/>
      <c r="B126" s="7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64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64"/>
      <c r="B128" s="7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64"/>
      <c r="B129" s="7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64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64"/>
      <c r="B131" s="7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64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64"/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64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64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64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64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64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64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64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64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64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64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64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64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64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64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64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64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64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64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64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64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64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64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64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64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64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64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4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64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4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4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4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4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4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4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4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4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4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4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4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4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4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64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64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64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64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64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64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64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64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64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64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64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64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64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64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64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64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64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64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64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64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64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64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64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64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64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64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64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64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64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64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64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64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64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64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64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64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64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64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64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64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64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64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64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64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64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64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64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64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64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64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64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64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64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64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64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64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64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64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64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64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64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64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64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64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64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64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64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64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64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64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64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64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64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64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64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64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64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64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64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64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64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64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64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64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64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64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64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64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64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64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64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64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64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64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64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64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64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64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64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64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64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64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64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64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64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64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64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64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64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64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64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64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64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64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64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64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64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64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64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64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64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64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64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64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64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64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64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64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64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64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64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64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64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64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64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64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64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64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64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64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64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64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64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64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64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64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64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64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64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64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64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64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64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64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64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64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64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64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64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64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64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64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64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64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64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64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64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64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64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64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64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64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64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64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64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64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64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64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64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64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64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64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64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64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64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64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64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64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64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64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64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64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64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64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64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64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64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64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64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64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64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64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64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64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64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64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64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64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64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64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64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64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64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64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64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64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64"/>
      <c r="B391" s="7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64"/>
      <c r="B392" s="7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64"/>
      <c r="B393" s="7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64"/>
      <c r="B394" s="7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64"/>
      <c r="B395" s="7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64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64"/>
      <c r="B397" s="7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64"/>
      <c r="B398" s="7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64"/>
      <c r="B399" s="7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64"/>
      <c r="B400" s="7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64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64"/>
      <c r="B402" s="7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64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64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64"/>
      <c r="B405" s="7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64"/>
      <c r="B406" s="7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64"/>
      <c r="B407" s="7"/>
      <c r="C407" s="3"/>
      <c r="D407" s="3"/>
      <c r="E407" s="3"/>
      <c r="F407" s="3"/>
      <c r="G407" s="3"/>
      <c r="H407" s="3"/>
      <c r="I407" s="3"/>
      <c r="J407" s="3"/>
      <c r="K407" s="3"/>
      <c r="L407" s="3"/>
    </row>
  </sheetData>
  <sheetProtection/>
  <mergeCells count="11">
    <mergeCell ref="C68:G68"/>
    <mergeCell ref="C93:G93"/>
    <mergeCell ref="C103:J103"/>
    <mergeCell ref="B66:G66"/>
    <mergeCell ref="C91:H91"/>
    <mergeCell ref="B5:E5"/>
    <mergeCell ref="A1:L1"/>
    <mergeCell ref="B6:E6"/>
    <mergeCell ref="B36:I36"/>
    <mergeCell ref="B4:G4"/>
    <mergeCell ref="C78:J78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5" r:id="rId1"/>
  <headerFooter alignWithMargins="0">
    <oddFooter>&amp;R&amp;P</oddFooter>
  </headerFooter>
  <rowBreaks count="3" manualBreakCount="3">
    <brk id="33" max="14" man="1"/>
    <brk id="62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PC</cp:lastModifiedBy>
  <cp:lastPrinted>2020-11-19T12:07:38Z</cp:lastPrinted>
  <dcterms:created xsi:type="dcterms:W3CDTF">2013-09-11T11:00:21Z</dcterms:created>
  <dcterms:modified xsi:type="dcterms:W3CDTF">2020-11-19T12:08:14Z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